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COVER" sheetId="1" r:id="rId1"/>
    <sheet name="USER GUIDE" sheetId="2" r:id="rId2"/>
    <sheet name="TIMETABLE" sheetId="3" r:id="rId3"/>
    <sheet name="HOLIDAYS" sheetId="4" r:id="rId4"/>
    <sheet name="SUB SCHEDULES" sheetId="5" r:id="rId5"/>
    <sheet name="SUB SCHEDULES (SEASONAL)" sheetId="6" r:id="rId6"/>
    <sheet name="GEN SCHEDULES " sheetId="7" r:id="rId7"/>
    <sheet name="Revision History" sheetId="8" r:id="rId8"/>
  </sheets>
  <definedNames>
    <definedName name="_xlnm._FilterDatabase" localSheetId="7" hidden="1">'Revision History'!$A$2:$C$2</definedName>
    <definedName name="_xlnm.Print_Area" localSheetId="3">'HOLIDAYS'!$A$1:$F$24</definedName>
    <definedName name="_xlnm.Print_Area" localSheetId="4">'SUB SCHEDULES'!$A$1:$M$501</definedName>
    <definedName name="_xlnm.Print_Area" localSheetId="2">'TIMETABLE'!$A$1:$J$49</definedName>
    <definedName name="_xlnm.Print_Titles" localSheetId="6">'GEN SCHEDULES '!$1:$2</definedName>
    <definedName name="_xlnm.Print_Titles" localSheetId="4">'SUB SCHEDULES'!$1:$2</definedName>
  </definedNames>
  <calcPr fullCalcOnLoad="1"/>
</workbook>
</file>

<file path=xl/sharedStrings.xml><?xml version="1.0" encoding="utf-8"?>
<sst xmlns="http://schemas.openxmlformats.org/spreadsheetml/2006/main" count="1790" uniqueCount="560">
  <si>
    <t xml:space="preserve"> </t>
  </si>
  <si>
    <t>HOLIDAYS FOR VOLTAGE CONTROL</t>
  </si>
  <si>
    <t>EVENT</t>
  </si>
  <si>
    <t>DATE</t>
  </si>
  <si>
    <t>DAY OF WEEK</t>
  </si>
  <si>
    <t>MEMORIAL DAY</t>
  </si>
  <si>
    <t>INDEPENDANCE DAY</t>
  </si>
  <si>
    <t>LABOR DAY</t>
  </si>
  <si>
    <t>THANKSGIVING DAY</t>
  </si>
  <si>
    <t>CHRISTMAS DAY</t>
  </si>
  <si>
    <t>High</t>
  </si>
  <si>
    <t>Low</t>
  </si>
  <si>
    <t>Weekdays</t>
  </si>
  <si>
    <t>to</t>
  </si>
  <si>
    <t>(0700 SAT.) (0830)**</t>
  </si>
  <si>
    <t>Saturdays</t>
  </si>
  <si>
    <t>Sunday</t>
  </si>
  <si>
    <t>Sundays</t>
  </si>
  <si>
    <t>and</t>
  </si>
  <si>
    <t>Holidays **</t>
  </si>
  <si>
    <t>Monday</t>
  </si>
  <si>
    <t>OREGON-WASHINGTON-BRITISH COLUMBIA AREA  (PST or PAST, prevailing)</t>
  </si>
  <si>
    <t>(0700 SAT.) (0800)**</t>
  </si>
  <si>
    <t>** Holidays:  New Year's Day, Memorial Day, Independence Day, Labor Day, Thanksgiving Day, Christmas Day</t>
  </si>
  <si>
    <t>STATION</t>
  </si>
  <si>
    <t>BUS KV</t>
  </si>
  <si>
    <t>HI</t>
  </si>
  <si>
    <t>LOW</t>
  </si>
  <si>
    <t>REMARKS</t>
  </si>
  <si>
    <t>ABERDEEN</t>
  </si>
  <si>
    <t>ADDY</t>
  </si>
  <si>
    <t>MAX</t>
  </si>
  <si>
    <t>MIN</t>
  </si>
  <si>
    <t>ALBANY</t>
  </si>
  <si>
    <t>ALCOA</t>
  </si>
  <si>
    <t>ALLSTON</t>
  </si>
  <si>
    <t>ALVEY</t>
  </si>
  <si>
    <t>ANACONDA</t>
  </si>
  <si>
    <t>ASHE</t>
  </si>
  <si>
    <t>BADGER CANYON</t>
  </si>
  <si>
    <t>SUMMER (MAY-SEPT)</t>
  </si>
  <si>
    <t>WINTER (OCT-APRIL)</t>
  </si>
  <si>
    <t>BANDON</t>
  </si>
  <si>
    <t>BELL</t>
  </si>
  <si>
    <t>BELLINGHAM</t>
  </si>
  <si>
    <t>BENTON</t>
  </si>
  <si>
    <t>BIG EDDY</t>
  </si>
  <si>
    <t>BOARDMAN</t>
  </si>
  <si>
    <t>BOUNDARY</t>
  </si>
  <si>
    <t>BUCKLEY</t>
  </si>
  <si>
    <t>CAPTAIN JACK</t>
  </si>
  <si>
    <t>CARDWELL</t>
  </si>
  <si>
    <t>CARLTON</t>
  </si>
  <si>
    <t>CHEHALIS</t>
  </si>
  <si>
    <t>CHEMAWA</t>
  </si>
  <si>
    <t>CHENOWETH</t>
  </si>
  <si>
    <t>CHIEF JOSEPH</t>
  </si>
  <si>
    <t>COLUMBIA</t>
  </si>
  <si>
    <t>COLUMBIA FALLS</t>
  </si>
  <si>
    <t>COLVILLE</t>
  </si>
  <si>
    <t>CONKELLEY</t>
  </si>
  <si>
    <t>MST</t>
  </si>
  <si>
    <t>COSMOPOLIS</t>
  </si>
  <si>
    <t>COVINGTON</t>
  </si>
  <si>
    <t>COWLITZ</t>
  </si>
  <si>
    <t>CUSTER</t>
  </si>
  <si>
    <t>COORD. WITH BCH</t>
  </si>
  <si>
    <t>DRISCOLL</t>
  </si>
  <si>
    <t>DRUMMOND</t>
  </si>
  <si>
    <t>EAST OMAK</t>
  </si>
  <si>
    <t>ECHO LAKE</t>
  </si>
  <si>
    <t>EUGENE</t>
  </si>
  <si>
    <t>FAIRMOUNT</t>
  </si>
  <si>
    <t>FAIRVIEW</t>
  </si>
  <si>
    <t>FLATHEAD</t>
  </si>
  <si>
    <t>FOREST GROVE</t>
  </si>
  <si>
    <t>FRANKLIN</t>
  </si>
  <si>
    <t>WINTER (OCT-APR)</t>
  </si>
  <si>
    <t>GARRISON</t>
  </si>
  <si>
    <t>GOSHEN</t>
  </si>
  <si>
    <t>GRANDVIEW</t>
  </si>
  <si>
    <t>GRIZZLY</t>
  </si>
  <si>
    <t>HANFORD</t>
  </si>
  <si>
    <t>HAPPY VALLEY</t>
  </si>
  <si>
    <t>HARNEY</t>
  </si>
  <si>
    <t>HARVALUM</t>
  </si>
  <si>
    <t>HATWAI</t>
  </si>
  <si>
    <t>HOLCOMB</t>
  </si>
  <si>
    <t>HOOD RIVER</t>
  </si>
  <si>
    <t>HORSE HEAVEN</t>
  </si>
  <si>
    <t>HOT SPRINGS</t>
  </si>
  <si>
    <t>MST (SEE DSO 319)</t>
  </si>
  <si>
    <t>INTALCO</t>
  </si>
  <si>
    <t>JOHN DAY</t>
  </si>
  <si>
    <t>KALISPEL</t>
  </si>
  <si>
    <t>KEELER</t>
  </si>
  <si>
    <t>SEE DSO #324</t>
  </si>
  <si>
    <t>KITSAP</t>
  </si>
  <si>
    <t>LAGRANDE</t>
  </si>
  <si>
    <t>LANE</t>
  </si>
  <si>
    <t>LAPINE</t>
  </si>
  <si>
    <t>LEXINGTON</t>
  </si>
  <si>
    <t>LIBBY</t>
  </si>
  <si>
    <t>LONGVIEW</t>
  </si>
  <si>
    <t>LOOKOUT POINT</t>
  </si>
  <si>
    <t>LOST RIVER</t>
  </si>
  <si>
    <t>MACKS INN</t>
  </si>
  <si>
    <t>MALIN</t>
  </si>
  <si>
    <t xml:space="preserve">KEEP VOLTAGES  HIGH </t>
  </si>
  <si>
    <t>DURING HEAVY TRANSFERS</t>
  </si>
  <si>
    <t>MAPLE VALLEY</t>
  </si>
  <si>
    <t>SEE DSO #322</t>
  </si>
  <si>
    <t>MARION</t>
  </si>
  <si>
    <t>MARTIN CREEK</t>
  </si>
  <si>
    <t>MCMINNVILLE</t>
  </si>
  <si>
    <t>MCNARY</t>
  </si>
  <si>
    <t>MIDWAY</t>
  </si>
  <si>
    <t>MONROE</t>
  </si>
  <si>
    <t>MOXEE</t>
  </si>
  <si>
    <t>MURRAY</t>
  </si>
  <si>
    <t>NASELLE</t>
  </si>
  <si>
    <t>N. BONNEVILLE</t>
  </si>
  <si>
    <t>OLYMPIA</t>
  </si>
  <si>
    <t>OREGON CITY</t>
  </si>
  <si>
    <t>OSTRANDER</t>
  </si>
  <si>
    <t>PAUL</t>
  </si>
  <si>
    <t>PEARL</t>
  </si>
  <si>
    <t>PEARL 500</t>
  </si>
  <si>
    <t>PONDEROSA</t>
  </si>
  <si>
    <t>(COORD W/PP&amp;L)</t>
  </si>
  <si>
    <t>PORT ANGELES</t>
  </si>
  <si>
    <t>RAVER</t>
  </si>
  <si>
    <t>RAYMOND</t>
  </si>
  <si>
    <t>REDMOND</t>
  </si>
  <si>
    <t>REEDSPORT</t>
  </si>
  <si>
    <t>RICHLAND</t>
  </si>
  <si>
    <t>ROGUE</t>
  </si>
  <si>
    <t>ROSS</t>
  </si>
  <si>
    <t>ROUNDUP</t>
  </si>
  <si>
    <t>ROUND VALLEY</t>
  </si>
  <si>
    <t>SACAJAWEA</t>
  </si>
  <si>
    <t>SACHEEN</t>
  </si>
  <si>
    <t>SALEM</t>
  </si>
  <si>
    <t>SANTIAM</t>
  </si>
  <si>
    <t>SATSOP</t>
  </si>
  <si>
    <t>SHELTON</t>
  </si>
  <si>
    <t>SICKLER</t>
  </si>
  <si>
    <t>SIFTON</t>
  </si>
  <si>
    <t>SILVER CREEK</t>
  </si>
  <si>
    <t>SLATT</t>
  </si>
  <si>
    <t>SNOHOMISH</t>
  </si>
  <si>
    <t>SNOKING</t>
  </si>
  <si>
    <t>SPAR CANYON</t>
  </si>
  <si>
    <t>ST. JOHNS</t>
  </si>
  <si>
    <t>SUMMER LAKE (PP&amp;L)</t>
  </si>
  <si>
    <t>SWAN VALLEY</t>
  </si>
  <si>
    <t>TACOMA</t>
  </si>
  <si>
    <t>TAFT</t>
  </si>
  <si>
    <t>TAHKENITCH</t>
  </si>
  <si>
    <t>TARGHEE</t>
  </si>
  <si>
    <t>TETON</t>
  </si>
  <si>
    <t>THE DALLES</t>
  </si>
  <si>
    <t>TILLAMOOK</t>
  </si>
  <si>
    <t>TOLEDO</t>
  </si>
  <si>
    <t>TRENTWOOD</t>
  </si>
  <si>
    <t>TROUTDALE</t>
  </si>
  <si>
    <t>USK</t>
  </si>
  <si>
    <t>VALHALLA</t>
  </si>
  <si>
    <t>VANTAGE</t>
  </si>
  <si>
    <t>WALLA WALLA</t>
  </si>
  <si>
    <t>WARNER</t>
  </si>
  <si>
    <t>WENDSON</t>
  </si>
  <si>
    <t>WHITE BLUFFS</t>
  </si>
  <si>
    <t>FEDERAL-----------------------------</t>
  </si>
  <si>
    <t>ALBENI  FALLS</t>
  </si>
  <si>
    <t>BONNEVILLE</t>
  </si>
  <si>
    <t>COUGAR</t>
  </si>
  <si>
    <t>DWORSHAK</t>
  </si>
  <si>
    <t>GRAND COULEE(USBR)</t>
  </si>
  <si>
    <t>HUNGRY HORSE(USBR)</t>
  </si>
  <si>
    <t>ICE HARBOR</t>
  </si>
  <si>
    <t>SUMMER (MAY-SEP)</t>
  </si>
  <si>
    <t>LITTLE GOOSE</t>
  </si>
  <si>
    <t>LOWER GRANITE</t>
  </si>
  <si>
    <t>LOWER MONUMENTAL</t>
  </si>
  <si>
    <t xml:space="preserve"> NON-FEDERAL---------------------</t>
  </si>
  <si>
    <t>SCL</t>
  </si>
  <si>
    <t>BOX CANYON (PEND OREILLE)</t>
  </si>
  <si>
    <t>PRIEST RAPIDS (GRANT)</t>
  </si>
  <si>
    <t>ROCKY REACH (CHELAN)</t>
  </si>
  <si>
    <t>WANAPUM (GRANT)</t>
  </si>
  <si>
    <t>WELLS (DOUGLAS)</t>
  </si>
  <si>
    <t>BRIDGE</t>
  </si>
  <si>
    <t>CUSICK</t>
  </si>
  <si>
    <t>HEYBURN</t>
  </si>
  <si>
    <t>SAND CREEK</t>
  </si>
  <si>
    <t>SCHULTZ</t>
  </si>
  <si>
    <t>Energy Northwest</t>
  </si>
  <si>
    <t>LANCASTER</t>
  </si>
  <si>
    <t>CENTRALIA (Trans-Alta)</t>
  </si>
  <si>
    <t>for CGS(WNP#2) SS support</t>
  </si>
  <si>
    <t>PEND OREILLE PUD(AVISTA)</t>
  </si>
  <si>
    <t>South Tacoma</t>
  </si>
  <si>
    <t>NAPAVINE</t>
  </si>
  <si>
    <t>South Bremerton(PSE)</t>
  </si>
  <si>
    <t>Frederickson LLP</t>
  </si>
  <si>
    <t>FREDERICKSON LLP</t>
  </si>
  <si>
    <t>Request by PSE for flat schedule</t>
  </si>
  <si>
    <t>to control loop VARs with OLY</t>
  </si>
  <si>
    <t>request by PSE for flat schedule</t>
  </si>
  <si>
    <t>to reduce loop Vars with Portal Way</t>
  </si>
  <si>
    <t>Var Coord with Shelton/Oly</t>
  </si>
  <si>
    <t>to coord loop Var flows w/Tono</t>
  </si>
  <si>
    <t>Var coordination at Kitsap/Oly</t>
  </si>
  <si>
    <t>Customer Request via Region</t>
  </si>
  <si>
    <t>request of the PUD</t>
  </si>
  <si>
    <t>see Chehalis Power</t>
  </si>
  <si>
    <t>CHEHALIS POWER</t>
  </si>
  <si>
    <t>see Napavine</t>
  </si>
  <si>
    <t>MINIDOKA(USBR)</t>
  </si>
  <si>
    <t>PALISADES(USBR)</t>
  </si>
  <si>
    <t>IDAHO-UTAH-MONTANA AREA   (MST or MAST, prevailing)</t>
  </si>
  <si>
    <t xml:space="preserve">GRANT COUNTY PUD - maintain </t>
  </si>
  <si>
    <t>Flat schedule at Bell</t>
  </si>
  <si>
    <t xml:space="preserve">CHELAN COUNTY PUD - maintain </t>
  </si>
  <si>
    <t xml:space="preserve">DOUGLAS CO PUD </t>
  </si>
  <si>
    <t>ROCK CREEK</t>
  </si>
  <si>
    <t>MINT FARM</t>
  </si>
  <si>
    <t>RATHDRUM POWER (LANCASTER)</t>
  </si>
  <si>
    <t>BIGLOW CANYON (PGE)</t>
  </si>
  <si>
    <t>WHITE CREEK (WC Wind I LLC)</t>
  </si>
  <si>
    <t>HOPKINS RIDGE (PSE)</t>
  </si>
  <si>
    <t>WAUTOMA</t>
  </si>
  <si>
    <t xml:space="preserve">SUBSTATION SCHEDULES </t>
  </si>
  <si>
    <t>COWLITZ FALLS (Lewis PUD)</t>
  </si>
  <si>
    <t>change HI schedule for RR &amp; area voltage</t>
  </si>
  <si>
    <t>GRAYS HARBOR ENERGY (LLC)</t>
  </si>
  <si>
    <t>see Satsop</t>
  </si>
  <si>
    <t>Change for year round operation</t>
  </si>
  <si>
    <t>117kV based on system voltage studies</t>
  </si>
  <si>
    <t>234kV MINIMUM</t>
  </si>
  <si>
    <t>Flat 117kV schedule</t>
  </si>
  <si>
    <t>flat 238kV in coordination w/ BPA</t>
  </si>
  <si>
    <t>WILLIS (Klickitat PUD, Tuolumne Wind LLC)</t>
  </si>
  <si>
    <t>ENERGIZER (Klickitat PUD, Windy Point Wind LLC)</t>
  </si>
  <si>
    <t>NINE CANYON (BENTON)</t>
  </si>
  <si>
    <t>HORN BUTTE (Willlow Creek Energy LLC)</t>
  </si>
  <si>
    <t>HAY CANYON (Iberdrola)</t>
  </si>
  <si>
    <t>PEBBLE SPRINGS (Iberdrola)</t>
  </si>
  <si>
    <t>WHEATFIELD (Horizon)</t>
  </si>
  <si>
    <t>COYOTE SPRINGS #1 and #2</t>
  </si>
  <si>
    <t>LINDEN WIND</t>
  </si>
  <si>
    <t>DETROIT, BIG CLIFF</t>
  </si>
  <si>
    <t>Additional Willamette Valley Plants</t>
  </si>
  <si>
    <t>LOOKOUT PT.</t>
  </si>
  <si>
    <t>DEXTER</t>
  </si>
  <si>
    <t>GREEN PETER</t>
  </si>
  <si>
    <t>FOSTER</t>
  </si>
  <si>
    <t>HILLS CREEK</t>
  </si>
  <si>
    <t>DOOLEY (Klickitat PUD, Windy Point Partners LLC)</t>
  </si>
  <si>
    <t>HARVEST WIND (Klickitat PUD)</t>
  </si>
  <si>
    <t>LEANING JUNIPER I (PACW)</t>
  </si>
  <si>
    <t>NINEMILE (Next Era Energy)</t>
  </si>
  <si>
    <t>EE CLOUSE (Goldendale)</t>
  </si>
  <si>
    <t>COYOTE SPRINGS</t>
  </si>
  <si>
    <t>Puget Sound Energy</t>
  </si>
  <si>
    <t>CALPINE (HPP)</t>
  </si>
  <si>
    <t>NORTH HURLBURT WIND (GE Remote)</t>
  </si>
  <si>
    <t>SOUTH HURLBURT WIND (GE Remote)</t>
  </si>
  <si>
    <t>CENTRAL FERRY</t>
  </si>
  <si>
    <t>PHALEN GULCH</t>
  </si>
  <si>
    <t>DODGE JUNCTION</t>
  </si>
  <si>
    <t>LONGVIEW FIBER</t>
  </si>
  <si>
    <t>HORSE BUTTE</t>
  </si>
  <si>
    <t>in PACE BAA</t>
  </si>
  <si>
    <t>HILLTOP</t>
  </si>
  <si>
    <t>REVISION HISTORY</t>
  </si>
  <si>
    <t>DESCRIPTION</t>
  </si>
  <si>
    <t>SBH</t>
  </si>
  <si>
    <t>INITIALS</t>
  </si>
  <si>
    <t>Change for Mint Farm minimum voltage</t>
  </si>
  <si>
    <t>Added Schedule for Kittitas</t>
  </si>
  <si>
    <t xml:space="preserve">Revised Central Ferry and LS Wind sites, and annual update to holiday schedule. </t>
  </si>
  <si>
    <t>Added Nippon Paper to GEN Schedules</t>
  </si>
  <si>
    <t>Removed Henry Jackson from GEN Schedule</t>
  </si>
  <si>
    <t>TOP Interface</t>
  </si>
  <si>
    <t>Avista</t>
  </si>
  <si>
    <t>BCTC</t>
  </si>
  <si>
    <t>CHPUD</t>
  </si>
  <si>
    <t>CCPUD</t>
  </si>
  <si>
    <t>DCPUD</t>
  </si>
  <si>
    <t>CHPUD, DCPUD</t>
  </si>
  <si>
    <t>EWEB</t>
  </si>
  <si>
    <t>CHPUD, GCPUD</t>
  </si>
  <si>
    <t>GCPUD</t>
  </si>
  <si>
    <t>IPC</t>
  </si>
  <si>
    <t>COORD. W/NWE DISPATCHER</t>
  </si>
  <si>
    <t xml:space="preserve">NWE </t>
  </si>
  <si>
    <t xml:space="preserve">Avista, NWE </t>
  </si>
  <si>
    <t xml:space="preserve">COORD. WITH AVA AND NWE </t>
  </si>
  <si>
    <t>PAC</t>
  </si>
  <si>
    <t>EWEB, PAC</t>
  </si>
  <si>
    <t>PGE</t>
  </si>
  <si>
    <t>GCPUD, PAC</t>
  </si>
  <si>
    <t>PAC, PGE</t>
  </si>
  <si>
    <t>PAC, PG&amp;E</t>
  </si>
  <si>
    <t>Avista, PGE</t>
  </si>
  <si>
    <t>PSE</t>
  </si>
  <si>
    <t>BCTC, SCL</t>
  </si>
  <si>
    <t>PSE, SCL</t>
  </si>
  <si>
    <t>PSE, SCPUD</t>
  </si>
  <si>
    <t>TPWR</t>
  </si>
  <si>
    <t>WAPA</t>
  </si>
  <si>
    <t>BAND (+/- kV)</t>
  </si>
  <si>
    <t>see John Day 230</t>
  </si>
  <si>
    <t>see Rock Creek 230</t>
  </si>
  <si>
    <t>see Harvalum</t>
  </si>
  <si>
    <t>see S. Tacoma</t>
  </si>
  <si>
    <t>see Boardman 115</t>
  </si>
  <si>
    <t>see Badger Canyon 115</t>
  </si>
  <si>
    <t>see Port Angeles 69</t>
  </si>
  <si>
    <t>BOUNDARY PH (SCL)</t>
  </si>
  <si>
    <t>MOUNTAIN-STD-TIME</t>
  </si>
  <si>
    <t>IMRIE (Goodnoe Hills)</t>
  </si>
  <si>
    <t>JUNIPER CANYON</t>
  </si>
  <si>
    <t>KITTITAS VALLEY</t>
  </si>
  <si>
    <t>Added Tolerance Band, voltage reference and TOP adjacency</t>
  </si>
  <si>
    <t>REFERENCE VOLTAGE</t>
  </si>
  <si>
    <t>POI</t>
  </si>
  <si>
    <t>Remove Black Canyon, Carmen Smith, River Road, Mayfield, Mossyrock, Merwin, Yale</t>
  </si>
  <si>
    <t>Little Goose 500 bus</t>
  </si>
  <si>
    <t>Lower Granite 500 bus</t>
  </si>
  <si>
    <t>Lower Monumental 500 bus</t>
  </si>
  <si>
    <t>McNary 115 bus</t>
  </si>
  <si>
    <t>McNary 230 bus</t>
  </si>
  <si>
    <t>Mint Farm 230 bus</t>
  </si>
  <si>
    <t>Lancaster 230 bus</t>
  </si>
  <si>
    <t>Paul 500 bus</t>
  </si>
  <si>
    <t>Slatt 500 bus</t>
  </si>
  <si>
    <t>McNary 500 bus</t>
  </si>
  <si>
    <t>Napavine 500 bus</t>
  </si>
  <si>
    <t>Ashe 500 bus</t>
  </si>
  <si>
    <t xml:space="preserve">ASHE CGS </t>
  </si>
  <si>
    <t>North Bonneville 230 bus</t>
  </si>
  <si>
    <t>Chief Jo 500 bus</t>
  </si>
  <si>
    <t>Chief Jo 230 bus</t>
  </si>
  <si>
    <t>Coyote Springs 500 bus</t>
  </si>
  <si>
    <t>Dworshak 500 bus</t>
  </si>
  <si>
    <t>Grand Coulee 500 bus</t>
  </si>
  <si>
    <t>Grand Coulee 230 bus</t>
  </si>
  <si>
    <t>Ice Harbor 115 bus</t>
  </si>
  <si>
    <t>Dworshak 115 bus</t>
  </si>
  <si>
    <t>Palisades 115 bus</t>
  </si>
  <si>
    <t>Minidoka 138 bus</t>
  </si>
  <si>
    <t>Lookout Pt 115 bus</t>
  </si>
  <si>
    <t>Detroit 230 bus</t>
  </si>
  <si>
    <t>Hungry Horse 230 bus</t>
  </si>
  <si>
    <t>Libby 230 bus</t>
  </si>
  <si>
    <t>Big Eddy 115 bus</t>
  </si>
  <si>
    <t>Big Eddy 230 bus</t>
  </si>
  <si>
    <t>Albeni Falls 115 bus</t>
  </si>
  <si>
    <t>Foster 115 bus</t>
  </si>
  <si>
    <t>John Day 500 bus</t>
  </si>
  <si>
    <t>Wanapum 230 bus</t>
  </si>
  <si>
    <t>Douglas 230 bus</t>
  </si>
  <si>
    <t>Priest Rapids 230 bus</t>
  </si>
  <si>
    <t>Generator terminal</t>
  </si>
  <si>
    <t>Added Packwood</t>
  </si>
  <si>
    <t>PACKWOOD (Energy Northwest)</t>
  </si>
  <si>
    <t xml:space="preserve">Revised Central Ferry and LS Wind sites. </t>
  </si>
  <si>
    <t>Edit typo on Coulee 115 reference voltage</t>
  </si>
  <si>
    <t>Added to cover page - VAR-002-2b R1 start-up &amp; shutdown mode information for distributed generators</t>
  </si>
  <si>
    <t>GENERATION SCHEDULES</t>
  </si>
  <si>
    <t>+4.0/-3.0</t>
  </si>
  <si>
    <t>+2.0/-2.0</t>
  </si>
  <si>
    <t>+3.0/-2.0</t>
  </si>
  <si>
    <t>+4.0/-2.0</t>
  </si>
  <si>
    <t>+4.0/-1.0</t>
  </si>
  <si>
    <t>+3.0/-3.0</t>
  </si>
  <si>
    <t>+2.0/-3.0</t>
  </si>
  <si>
    <t>+1.0/-0.6</t>
  </si>
  <si>
    <t>+2.0/-4.0</t>
  </si>
  <si>
    <t>+1.0/-6.0</t>
  </si>
  <si>
    <t>+4.0/-4.0</t>
  </si>
  <si>
    <t>+2.0/-6.0</t>
  </si>
  <si>
    <t>+1.0/-3.0</t>
  </si>
  <si>
    <t>+3.0/-4.0</t>
  </si>
  <si>
    <t>+5.0/-1.0</t>
  </si>
  <si>
    <t>+2.0/-1.0</t>
  </si>
  <si>
    <t>+1.5/-3.0</t>
  </si>
  <si>
    <t>+1.0/-4.0</t>
  </si>
  <si>
    <t>+2.0/-1.5</t>
  </si>
  <si>
    <t>+3.0/-6.0</t>
  </si>
  <si>
    <t>+3.0/-1.0</t>
  </si>
  <si>
    <t>+5.0/-6.0</t>
  </si>
  <si>
    <t>+1.0/-2.0</t>
  </si>
  <si>
    <t>TARGET (kV)</t>
  </si>
  <si>
    <t>Added substation schedule voltage band and target per VAR-001-4 Req. 1 for 01-OCT-14 enforcement</t>
  </si>
  <si>
    <t xml:space="preserve">Added Mullan (Tucannon) Wind.  Removed Grand Coulee 115.  Removed some non-BES buses. Revised Redmond. </t>
  </si>
  <si>
    <t>Annual review and update</t>
  </si>
  <si>
    <t>TUCANNON RIVER</t>
  </si>
  <si>
    <t>Agreement with</t>
  </si>
  <si>
    <t>PSE request for 119-kV target</t>
  </si>
  <si>
    <t>HERMISTON (Hermiston Generating Plant)</t>
  </si>
  <si>
    <t>NOTES</t>
  </si>
  <si>
    <t>Seasonal change made on SCADA/Overviews\</t>
  </si>
  <si>
    <t>VARRES Plant Info\Plant Summary. Select McNary</t>
  </si>
  <si>
    <t>VARRES Plant Info\Plant Summary. Select Hermiston</t>
  </si>
  <si>
    <t>then Shift left click Change Sched.</t>
  </si>
  <si>
    <t>Revised Hopkins Ridge Max, Min &amp; Target.  Update for Vantage and Wanapum.</t>
  </si>
  <si>
    <t>CARTY (PGE)</t>
  </si>
  <si>
    <t>flat 240kV per Grant PUD voltage schedule</t>
  </si>
  <si>
    <t>Grant PUD Priest Rapids voltage schedule</t>
  </si>
  <si>
    <t>Revised Coulee and Chief Jo 500, revised Priest Rapids &amp; Midway, added Carty, removed Snohomish note</t>
  </si>
  <si>
    <t>239 kV FLAT SCHEDULE to coordinate with</t>
  </si>
  <si>
    <t>Grant PUD Wanapum voltage schedule</t>
  </si>
  <si>
    <t>Added Grand Coulee 115-kV Gen schedule</t>
  </si>
  <si>
    <t>Grand Coulee 115 bus</t>
  </si>
  <si>
    <t>Annual review and update, Conkelley change from time-of-day</t>
  </si>
  <si>
    <t>TIN CUP</t>
  </si>
  <si>
    <t>SUMMER (MAY-SEPT) request by BCPUD</t>
  </si>
  <si>
    <t>WINTER (OCT-APRIL) request by BCPUD</t>
  </si>
  <si>
    <t xml:space="preserve">Revised Horse Heaven and Benton. Added Tin Cup.  Added Seasonal Sub Schedule tab.  Removed Potholes.  Removed Big Hanaford from Gen Schedules. </t>
  </si>
  <si>
    <t>Revised Boundary, Box Canyon and Coyote Springs Gen schedules, and Boundary, Colville, Coyote Springs and Slatt Substation schedules.</t>
  </si>
  <si>
    <t>RIVER ROAD (CPUD)</t>
  </si>
  <si>
    <t>Annual review and update,  Added River Road Gen.  Removed Swift Gen (PAC TOP).</t>
  </si>
  <si>
    <t>MED</t>
  </si>
  <si>
    <t>Medium</t>
  </si>
  <si>
    <t>These provide the time of day for each system loading level (HI, MED, LOW).</t>
  </si>
  <si>
    <t>TIMETABLES</t>
  </si>
  <si>
    <t xml:space="preserve">HORSESHOE BEND </t>
  </si>
  <si>
    <t>WECC Case Regulated Bus</t>
  </si>
  <si>
    <t xml:space="preserve">The timetables below are used in conjunction with the following tabs for sub schedules and gen schedules. </t>
  </si>
  <si>
    <t>JW</t>
  </si>
  <si>
    <t>Annual review and update. Updated contact phone number and email. Updated Intermediate in timetable to Medium to match schedules. Updated cover, holiday, timetable statements and format. Included correlated WECC base case regulated and gen bus numbers to gen schedules tab (hidden). Added Carmen Smith (EWEB) to gen schedules. East Omak 230, Maple Valley 500, Olympia 500, Santiam 500, Tillamook 230, and White Bluffs 230 subs removed (transformer terminated)</t>
  </si>
  <si>
    <t>Weyco 3</t>
  </si>
  <si>
    <t>WEYCO 3 (International Paper, EWEB)</t>
  </si>
  <si>
    <t>ARLINGTON WIND, RATTLESNAKE ROAD (EDP)</t>
  </si>
  <si>
    <t>TUCANNON RIVER (Mullan, PGE)</t>
  </si>
  <si>
    <t>TARGET</t>
  </si>
  <si>
    <t>CARMEN SMITH (EWEB)</t>
  </si>
  <si>
    <t>237kV MINIMUM</t>
  </si>
  <si>
    <t>Station X</t>
  </si>
  <si>
    <t>PLANT</t>
  </si>
  <si>
    <t>Plant</t>
  </si>
  <si>
    <t>Plant X</t>
  </si>
  <si>
    <t xml:space="preserve">CGS </t>
  </si>
  <si>
    <t>Examples:</t>
  </si>
  <si>
    <t>USER GUIDE</t>
  </si>
  <si>
    <t>Added WEYCO 3 (International Paper, EWEB),  to gen schedules. 
Removed Klamath Gen Schedule per PAC request (not BPA TOP or BA). 
Changed Plant names on Gen schedules: Rattles Snake Road (Horizon) to  "Arlington Wind, Rattlesnake Road (EDP)", Carmen Smith (EWEB) to "Carmen Smith, Trail Bridge (EWEB)", Mullan (Tucannon River) to Tucannon River (Mullan, PGE). 
Ashe 500kV schedule added and Ashe 230kV min voltage increased to 237kV and Benton 115kV voltage winter band reduced to -1 to match DSO 134 values. 
Change "Station" column title to "Plant" (Gen sch.) 
Created Target column for Target voltage (Gen Sch.) instead of utilizing the remarks column for this information.
Targets added to Flat Gen Sch. 
Added User Guide Sheet.
Added GOP Notification Requirements to Cover.</t>
  </si>
  <si>
    <r>
      <rPr>
        <b/>
        <sz val="10"/>
        <color indexed="10"/>
        <rFont val="Arial"/>
        <family val="2"/>
      </rPr>
      <t>TARGET</t>
    </r>
    <r>
      <rPr>
        <b/>
        <sz val="10"/>
        <color indexed="9"/>
        <rFont val="Arial"/>
        <family val="2"/>
      </rPr>
      <t xml:space="preserve"> </t>
    </r>
  </si>
  <si>
    <t>WECC Case Gen Bus</t>
  </si>
  <si>
    <t>Glenoma 230kV station</t>
  </si>
  <si>
    <t>BLUE RIDGE (Wheatridge Wind)</t>
  </si>
  <si>
    <t>Bonneville PH 115 bus</t>
  </si>
  <si>
    <t>Cowlitz Fall reference voltage change from POI to Glenoma
Benton 115kV band change for Winter to -1 for DSO 134
Updated Cover for distributed generation the threshold for start-up and shutdown to included new requirements from interconnection agreements. Included information on voltage droop and clearified notification requirements. 
Added Blue Ridge (Wheatridge Wind) to Gen Schedules.
Change target for Leaning Juniper to match all other Jones Canyon Plants.
Change to Hot Springs Low and Target, historical analysis and AVC reactor settings
Changed Bonneville 115 gen reference to Bonneville PH 115
High 115kV schedule lowered to 121 at Boundary, Boardman, Carmen Smith, Hopkins Ridge, and Horn Butte to match continuous high voltage limits.
High 138kV schedule lowered to 145 at Minidoka to match continuous high voltage limits.
High 230kV schedule lowered to 242 at Arlington wind, Leaning Juniper 1&amp;2, Pebble Springs, Wheatfeild  to match continuous high voltage limits.
Boardman (PGE) gen removed due to closure of plant.</t>
  </si>
  <si>
    <t>May exceed 122kV due to radial config. and generation configuration</t>
  </si>
  <si>
    <t>Per EWEB, Carmen Smith station’s installed equipment is rated to 138kV</t>
  </si>
  <si>
    <t xml:space="preserve">
End of year update and holiday update.
Carmen Smith high limit changed to 123kV from 121kV and band adjusted to 2kV with EWEB update to SVL for their 138kV rated station equipment.
Nippon Paper name change to McKinley Paper Biomass</t>
  </si>
  <si>
    <t xml:space="preserve">McKinley Paper Biomass </t>
  </si>
  <si>
    <t>previously Nippon Paper</t>
  </si>
  <si>
    <t>BADGER_C</t>
  </si>
  <si>
    <t>BELLNGHM</t>
  </si>
  <si>
    <t>BIG_EDDY</t>
  </si>
  <si>
    <t>CAPTJACK</t>
  </si>
  <si>
    <t>CENTFERY</t>
  </si>
  <si>
    <t>CHENOWTH</t>
  </si>
  <si>
    <t>CHIEF_JO</t>
  </si>
  <si>
    <t>COL_FALS</t>
  </si>
  <si>
    <t>CONKELLY</t>
  </si>
  <si>
    <t>COSMOPLS</t>
  </si>
  <si>
    <t>COVINGTN</t>
  </si>
  <si>
    <t>COYOTE_S</t>
  </si>
  <si>
    <t>EASTOMAK</t>
  </si>
  <si>
    <t>ECHOLAKE</t>
  </si>
  <si>
    <t>FAIRMONT</t>
  </si>
  <si>
    <t>FOR_GROV</t>
  </si>
  <si>
    <t>GRANDVEW</t>
  </si>
  <si>
    <t>HAPPYVLY</t>
  </si>
  <si>
    <t>HOOD_RVR</t>
  </si>
  <si>
    <t>HORSE_HV</t>
  </si>
  <si>
    <t>HOT_SPRG</t>
  </si>
  <si>
    <t>JOHN_DAY</t>
  </si>
  <si>
    <t>LANCASTR</t>
  </si>
  <si>
    <t>LA_PINE</t>
  </si>
  <si>
    <t>LEXINGTN</t>
  </si>
  <si>
    <t>LOOKOTPT</t>
  </si>
  <si>
    <t>LOST_RVR</t>
  </si>
  <si>
    <t>MACKSINN</t>
  </si>
  <si>
    <t>MAPLE_VL</t>
  </si>
  <si>
    <t>MARTIN_C</t>
  </si>
  <si>
    <t>MCMINVIL</t>
  </si>
  <si>
    <t>N_BONNVL</t>
  </si>
  <si>
    <t>ORE_CITY</t>
  </si>
  <si>
    <t>OSTRNDER</t>
  </si>
  <si>
    <t>PONDROSA</t>
  </si>
  <si>
    <t>PORT_ANG</t>
  </si>
  <si>
    <t>REEDPORT</t>
  </si>
  <si>
    <t>ROCKCREK</t>
  </si>
  <si>
    <t>ROUND_VL</t>
  </si>
  <si>
    <t>SACAJWEA</t>
  </si>
  <si>
    <t>SAND_CRK</t>
  </si>
  <si>
    <t>SNOHOMSH</t>
  </si>
  <si>
    <t>SNO_KING</t>
  </si>
  <si>
    <t>S_BREMER</t>
  </si>
  <si>
    <t>S_TACOMA</t>
  </si>
  <si>
    <t>SPAR_CYN</t>
  </si>
  <si>
    <t>ST_JOHNS</t>
  </si>
  <si>
    <t>SUMMERLK</t>
  </si>
  <si>
    <t>SWAN_VLY</t>
  </si>
  <si>
    <t>TAHKNICH</t>
  </si>
  <si>
    <t>T_DALLES</t>
  </si>
  <si>
    <t>TILLAMOK</t>
  </si>
  <si>
    <t>TINCUP</t>
  </si>
  <si>
    <t>TRENTWOD</t>
  </si>
  <si>
    <t>TROUTDAL</t>
  </si>
  <si>
    <t>TUCANRVR</t>
  </si>
  <si>
    <t>WALAWALA</t>
  </si>
  <si>
    <t>WHITE_BL</t>
  </si>
  <si>
    <t>SCADA ID</t>
  </si>
  <si>
    <t>ALBENI_F</t>
  </si>
  <si>
    <t>BONNVILL</t>
  </si>
  <si>
    <t>G_COULEE</t>
  </si>
  <si>
    <t>LOW_MON</t>
  </si>
  <si>
    <t>BIG_HORN</t>
  </si>
  <si>
    <t>ENERGIZE</t>
  </si>
  <si>
    <t>GRAYS_H</t>
  </si>
  <si>
    <t>KLNDSCHL</t>
  </si>
  <si>
    <t>LEANJUN2</t>
  </si>
  <si>
    <t>LINDEN_C</t>
  </si>
  <si>
    <t>ROCKY_RH</t>
  </si>
  <si>
    <t>HORN_BTE</t>
  </si>
  <si>
    <t>PALISADE</t>
  </si>
  <si>
    <t>WILLIS</t>
  </si>
  <si>
    <t>BONNERS FERRY</t>
  </si>
  <si>
    <t>BONR_FRY</t>
  </si>
  <si>
    <t>ELLENSBURG</t>
  </si>
  <si>
    <t>ELENSBRG</t>
  </si>
  <si>
    <t>STAR POINT (Iberdrola)</t>
  </si>
  <si>
    <t>Blue Ridge Solar Placeholder</t>
  </si>
  <si>
    <t>SVC</t>
  </si>
  <si>
    <t>See Slatt 230</t>
  </si>
  <si>
    <t>SHEPHERDS CENTRAL (S. HURLBURT WIND)</t>
  </si>
  <si>
    <t>SHEPHERDS NORTH (N. HURLBURT WIND)</t>
  </si>
  <si>
    <t xml:space="preserve">SHEPHERDS SOUTH (HORSESHOE BEND) </t>
  </si>
  <si>
    <t>WHEATRIDGE 1 &amp; 2 (Blue Ridge)</t>
  </si>
  <si>
    <t>KLONDIKE SCHOOLHOUSE I &amp; II &amp; III &amp; IIIa (Avangrid)</t>
  </si>
  <si>
    <t>PEBBLE SPRINGS (Avangrid)</t>
  </si>
  <si>
    <t>STAR POINT (Avangrid)</t>
  </si>
  <si>
    <t>MONTAGUE 1 &amp; 2 (Avangrid)</t>
  </si>
  <si>
    <t>BIG HORN 1 &amp; 2 (Avangrid)</t>
  </si>
  <si>
    <t>LUND HILL (Avangrid)</t>
  </si>
  <si>
    <t>GOLDEN HILLS (Avangrid)</t>
  </si>
  <si>
    <t>MORROW FLAT</t>
  </si>
  <si>
    <t>MORWFLAT</t>
  </si>
  <si>
    <t>QUENETT CREEK</t>
  </si>
  <si>
    <t>QUENETT</t>
  </si>
  <si>
    <t>LEANING JUNIPER IIA &amp; IIB (Avangrid)</t>
  </si>
  <si>
    <t>Added Bonners Ferry and Ellensburg to sub schedules
Added Montague 1 &amp; 2 (Avangrid) to Gen Schedules
Added Shepherds Flat naming to Horseshoe Bend, N and S Hurlburt wind sites
Added Lundhill (Avangrid) to Gen Schedules
Added Golden Hills (Avangrid) to Gen Schedules
Changed BLUERIDGE (Wheatridge wind) to WHEATRIDGE 1 &amp; 2 (Blue Ridge)
Added Raver 230 sub schedule
Changed BIG HORN (Iberdrola) to BIG HORN 1 &amp;2 (Avangrid)
Changed KLONDIKE SCHOOLHOUSE II &amp; III (Iberdrola) to KLONDIKE SCHOOLHOUSE I &amp; II &amp; III &amp; IIIa (Avangrid)
Changed LEANING JUNIPER II (Iberdrola) to LEANING JUNIPER IIA &amp; IIB (Avangrid)
Changed PEBBLE SPRINGS (Iberdrola) to PEBBLE SPRINGS (Avangrid)
Changed STAR POINT (Iberdrola) to STAR POINT (Avangrid)
Added Morrow Flat 230 &amp;115kV sub schedule
Added Quenett Creek 230 sub schedule</t>
  </si>
  <si>
    <t>Voltage Schedule Cover date changed from 2021 to 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</si>
</sst>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mmmm\ d\,\ yyyy"/>
    <numFmt numFmtId="166" formatCode="[$-409]dddd\,\ mmmm\ dd\,\ yyyy"/>
    <numFmt numFmtId="167" formatCode="[$-409]d\-mmm\-yy;@"/>
    <numFmt numFmtId="168" formatCode="&quot;Yes&quot;;&quot;Yes&quot;;&quot;No&quot;"/>
    <numFmt numFmtId="169" formatCode="&quot;True&quot;;&quot;True&quot;;&quot;False&quot;"/>
    <numFmt numFmtId="170" formatCode="&quot;On&quot;;&quot;On&quot;;&quot;Off&quot;"/>
    <numFmt numFmtId="171" formatCode="[$€-2]\ #,##0.00_);[Red]\([$€-2]\ #,##0.00\)"/>
    <numFmt numFmtId="172" formatCode="[$-409]mmm\-yy;@"/>
    <numFmt numFmtId="173" formatCode="0.0"/>
    <numFmt numFmtId="174" formatCode="0.00000"/>
    <numFmt numFmtId="175" formatCode="0.000"/>
    <numFmt numFmtId="176" formatCode="0.0000"/>
    <numFmt numFmtId="177" formatCode="mmm\-yyyy"/>
    <numFmt numFmtId="178" formatCode="[$-409]dddd\,\ mmmm\ d\,\ yyyy"/>
    <numFmt numFmtId="179" formatCode="[$-409]h:mm:ss\ AM/PM"/>
  </numFmts>
  <fonts count="123">
    <font>
      <sz val="10"/>
      <name val="Arial"/>
      <family val="0"/>
    </font>
    <font>
      <b/>
      <sz val="10"/>
      <name val="Arial"/>
      <family val="0"/>
    </font>
    <font>
      <i/>
      <sz val="10"/>
      <name val="Arial"/>
      <family val="0"/>
    </font>
    <font>
      <b/>
      <i/>
      <sz val="10"/>
      <name val="Arial"/>
      <family val="0"/>
    </font>
    <font>
      <sz val="14"/>
      <name val="Arial"/>
      <family val="2"/>
    </font>
    <font>
      <sz val="16"/>
      <name val="Arial"/>
      <family val="2"/>
    </font>
    <font>
      <i/>
      <sz val="12"/>
      <name val="Arial"/>
      <family val="2"/>
    </font>
    <font>
      <b/>
      <sz val="16"/>
      <name val="Arial"/>
      <family val="2"/>
    </font>
    <font>
      <b/>
      <sz val="8"/>
      <name val="Arial"/>
      <family val="2"/>
    </font>
    <font>
      <sz val="8"/>
      <name val="Arial"/>
      <family val="2"/>
    </font>
    <font>
      <b/>
      <u val="single"/>
      <sz val="18"/>
      <name val="Arial"/>
      <family val="2"/>
    </font>
    <font>
      <sz val="18"/>
      <name val="Arial"/>
      <family val="2"/>
    </font>
    <font>
      <b/>
      <sz val="18"/>
      <name val="Arial"/>
      <family val="2"/>
    </font>
    <font>
      <b/>
      <i/>
      <sz val="16"/>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family val="2"/>
    </font>
    <font>
      <b/>
      <u val="single"/>
      <sz val="12"/>
      <name val="Arial"/>
      <family val="2"/>
    </font>
    <font>
      <b/>
      <u val="single"/>
      <sz val="10"/>
      <name val="Arial"/>
      <family val="2"/>
    </font>
    <font>
      <b/>
      <sz val="10"/>
      <color indexed="9"/>
      <name val="Arial"/>
      <family val="2"/>
    </font>
    <font>
      <sz val="12"/>
      <name val="Arial"/>
      <family val="2"/>
    </font>
    <font>
      <vertAlign val="superscript"/>
      <sz val="11"/>
      <name val="Arial"/>
      <family val="2"/>
    </font>
    <font>
      <sz val="11"/>
      <name val="Arial"/>
      <family val="2"/>
    </font>
    <font>
      <sz val="10"/>
      <name val="Times New Roman"/>
      <family val="1"/>
    </font>
    <font>
      <b/>
      <sz val="28"/>
      <name val="Arial"/>
      <family val="2"/>
    </font>
    <font>
      <b/>
      <sz val="10"/>
      <color indexed="10"/>
      <name val="Arial"/>
      <family val="2"/>
    </font>
    <font>
      <sz val="11"/>
      <color indexed="8"/>
      <name val="Times New Roman"/>
      <family val="2"/>
    </font>
    <font>
      <sz val="11"/>
      <color indexed="8"/>
      <name val="Calibri"/>
      <family val="2"/>
    </font>
    <font>
      <sz val="11"/>
      <color indexed="9"/>
      <name val="Times New Roman"/>
      <family val="2"/>
    </font>
    <font>
      <sz val="11"/>
      <color indexed="9"/>
      <name val="Calibri"/>
      <family val="2"/>
    </font>
    <font>
      <sz val="11"/>
      <color indexed="20"/>
      <name val="Times New Roman"/>
      <family val="2"/>
    </font>
    <font>
      <sz val="11"/>
      <color indexed="20"/>
      <name val="Calibri"/>
      <family val="2"/>
    </font>
    <font>
      <b/>
      <sz val="11"/>
      <color indexed="10"/>
      <name val="Times New Roman"/>
      <family val="2"/>
    </font>
    <font>
      <b/>
      <sz val="11"/>
      <color indexed="10"/>
      <name val="Calibri"/>
      <family val="2"/>
    </font>
    <font>
      <b/>
      <sz val="11"/>
      <color indexed="9"/>
      <name val="Times New Roman"/>
      <family val="2"/>
    </font>
    <font>
      <b/>
      <sz val="11"/>
      <color indexed="9"/>
      <name val="Calibri"/>
      <family val="2"/>
    </font>
    <font>
      <sz val="10"/>
      <color indexed="8"/>
      <name val="Arial"/>
      <family val="2"/>
    </font>
    <font>
      <i/>
      <sz val="11"/>
      <color indexed="23"/>
      <name val="Times New Roman"/>
      <family val="2"/>
    </font>
    <font>
      <i/>
      <sz val="11"/>
      <color indexed="23"/>
      <name val="Calibri"/>
      <family val="2"/>
    </font>
    <font>
      <sz val="11"/>
      <color indexed="17"/>
      <name val="Times New Roman"/>
      <family val="2"/>
    </font>
    <font>
      <sz val="11"/>
      <color indexed="17"/>
      <name val="Calibri"/>
      <family val="2"/>
    </font>
    <font>
      <b/>
      <sz val="15"/>
      <color indexed="62"/>
      <name val="Times New Roman"/>
      <family val="2"/>
    </font>
    <font>
      <b/>
      <sz val="15"/>
      <color indexed="62"/>
      <name val="Calibri"/>
      <family val="2"/>
    </font>
    <font>
      <b/>
      <sz val="13"/>
      <color indexed="62"/>
      <name val="Times New Roman"/>
      <family val="2"/>
    </font>
    <font>
      <b/>
      <sz val="13"/>
      <color indexed="62"/>
      <name val="Calibri"/>
      <family val="2"/>
    </font>
    <font>
      <b/>
      <sz val="11"/>
      <color indexed="62"/>
      <name val="Times New Roman"/>
      <family val="2"/>
    </font>
    <font>
      <b/>
      <sz val="11"/>
      <color indexed="62"/>
      <name val="Calibri"/>
      <family val="2"/>
    </font>
    <font>
      <u val="single"/>
      <sz val="11"/>
      <color indexed="12"/>
      <name val="Calibri"/>
      <family val="2"/>
    </font>
    <font>
      <sz val="11"/>
      <color indexed="62"/>
      <name val="Times New Roman"/>
      <family val="2"/>
    </font>
    <font>
      <sz val="11"/>
      <color indexed="62"/>
      <name val="Calibri"/>
      <family val="2"/>
    </font>
    <font>
      <sz val="11"/>
      <color indexed="10"/>
      <name val="Times New Roman"/>
      <family val="2"/>
    </font>
    <font>
      <sz val="11"/>
      <color indexed="10"/>
      <name val="Calibri"/>
      <family val="2"/>
    </font>
    <font>
      <sz val="11"/>
      <color indexed="19"/>
      <name val="Times New Roman"/>
      <family val="2"/>
    </font>
    <font>
      <sz val="11"/>
      <color indexed="19"/>
      <name val="Calibri"/>
      <family val="2"/>
    </font>
    <font>
      <b/>
      <sz val="11"/>
      <color indexed="63"/>
      <name val="Times New Roman"/>
      <family val="2"/>
    </font>
    <font>
      <b/>
      <sz val="11"/>
      <color indexed="63"/>
      <name val="Calibri"/>
      <family val="2"/>
    </font>
    <font>
      <b/>
      <sz val="18"/>
      <color indexed="62"/>
      <name val="Cambria"/>
      <family val="2"/>
    </font>
    <font>
      <sz val="18"/>
      <color indexed="62"/>
      <name val="Cambria"/>
      <family val="2"/>
    </font>
    <font>
      <b/>
      <sz val="11"/>
      <color indexed="8"/>
      <name val="Times New Roman"/>
      <family val="2"/>
    </font>
    <font>
      <b/>
      <sz val="11"/>
      <color indexed="8"/>
      <name val="Calibri"/>
      <family val="2"/>
    </font>
    <font>
      <b/>
      <sz val="10"/>
      <color indexed="40"/>
      <name val="Arial"/>
      <family val="2"/>
    </font>
    <font>
      <sz val="10"/>
      <color indexed="9"/>
      <name val="Arial"/>
      <family val="2"/>
    </font>
    <font>
      <sz val="10"/>
      <color indexed="20"/>
      <name val="Arial"/>
      <family val="2"/>
    </font>
    <font>
      <sz val="8"/>
      <name val="Segoe UI"/>
      <family val="2"/>
    </font>
    <font>
      <b/>
      <sz val="32"/>
      <color indexed="8"/>
      <name val="Calibri"/>
      <family val="2"/>
    </font>
    <font>
      <sz val="12"/>
      <color indexed="8"/>
      <name val="Calibri"/>
      <family val="2"/>
    </font>
    <font>
      <sz val="14"/>
      <color indexed="8"/>
      <name val="Calibri"/>
      <family val="2"/>
    </font>
    <font>
      <b/>
      <u val="single"/>
      <sz val="14"/>
      <color indexed="8"/>
      <name val="Calibri"/>
      <family val="2"/>
    </font>
    <font>
      <b/>
      <sz val="14"/>
      <color indexed="8"/>
      <name val="Calibri"/>
      <family val="2"/>
    </font>
    <font>
      <u val="single"/>
      <sz val="14"/>
      <color indexed="8"/>
      <name val="Calibri"/>
      <family val="2"/>
    </font>
    <font>
      <vertAlign val="superscript"/>
      <sz val="14"/>
      <color indexed="8"/>
      <name val="Calibri"/>
      <family val="2"/>
    </font>
    <font>
      <b/>
      <u val="single"/>
      <sz val="12"/>
      <color indexed="8"/>
      <name val="Arial"/>
      <family val="2"/>
    </font>
    <font>
      <sz val="12"/>
      <color indexed="8"/>
      <name val="Arial"/>
      <family val="2"/>
    </font>
    <font>
      <b/>
      <sz val="12"/>
      <color indexed="8"/>
      <name val="Arial"/>
      <family val="2"/>
    </font>
    <font>
      <b/>
      <sz val="12"/>
      <color indexed="10"/>
      <name val="Arial"/>
      <family val="2"/>
    </font>
    <font>
      <i/>
      <sz val="12"/>
      <color indexed="8"/>
      <name val="Arial"/>
      <family val="2"/>
    </font>
    <font>
      <b/>
      <sz val="12"/>
      <color indexed="49"/>
      <name val="Arial"/>
      <family val="2"/>
    </font>
    <font>
      <b/>
      <sz val="11"/>
      <color indexed="8"/>
      <name val="Arial"/>
      <family val="2"/>
    </font>
    <font>
      <sz val="11"/>
      <color indexed="8"/>
      <name val="Arial"/>
      <family val="2"/>
    </font>
    <font>
      <sz val="11"/>
      <color theme="1"/>
      <name val="Times New Roman"/>
      <family val="2"/>
    </font>
    <font>
      <sz val="11"/>
      <color theme="1"/>
      <name val="Calibri"/>
      <family val="2"/>
    </font>
    <font>
      <sz val="11"/>
      <color theme="0"/>
      <name val="Times New Roman"/>
      <family val="2"/>
    </font>
    <font>
      <sz val="11"/>
      <color theme="0"/>
      <name val="Calibri"/>
      <family val="2"/>
    </font>
    <font>
      <sz val="11"/>
      <color rgb="FF9C0006"/>
      <name val="Times New Roman"/>
      <family val="2"/>
    </font>
    <font>
      <sz val="11"/>
      <color rgb="FF9C0006"/>
      <name val="Calibri"/>
      <family val="2"/>
    </font>
    <font>
      <b/>
      <sz val="11"/>
      <color rgb="FFFA7D00"/>
      <name val="Times New Roman"/>
      <family val="2"/>
    </font>
    <font>
      <b/>
      <sz val="11"/>
      <color rgb="FFFA7D00"/>
      <name val="Calibri"/>
      <family val="2"/>
    </font>
    <font>
      <b/>
      <sz val="11"/>
      <color theme="0"/>
      <name val="Times New Roman"/>
      <family val="2"/>
    </font>
    <font>
      <b/>
      <sz val="11"/>
      <color theme="0"/>
      <name val="Calibri"/>
      <family val="2"/>
    </font>
    <font>
      <sz val="10"/>
      <color theme="1"/>
      <name val="Arial"/>
      <family val="2"/>
    </font>
    <font>
      <i/>
      <sz val="11"/>
      <color rgb="FF7F7F7F"/>
      <name val="Times New Roman"/>
      <family val="2"/>
    </font>
    <font>
      <i/>
      <sz val="11"/>
      <color rgb="FF7F7F7F"/>
      <name val="Calibri"/>
      <family val="2"/>
    </font>
    <font>
      <sz val="11"/>
      <color rgb="FF006100"/>
      <name val="Times New Roman"/>
      <family val="2"/>
    </font>
    <font>
      <sz val="11"/>
      <color rgb="FF006100"/>
      <name val="Calibri"/>
      <family val="2"/>
    </font>
    <font>
      <b/>
      <sz val="15"/>
      <color theme="3"/>
      <name val="Times New Roman"/>
      <family val="2"/>
    </font>
    <font>
      <b/>
      <sz val="15"/>
      <color theme="3"/>
      <name val="Calibri"/>
      <family val="2"/>
    </font>
    <font>
      <b/>
      <sz val="13"/>
      <color theme="3"/>
      <name val="Times New Roman"/>
      <family val="2"/>
    </font>
    <font>
      <b/>
      <sz val="13"/>
      <color theme="3"/>
      <name val="Calibri"/>
      <family val="2"/>
    </font>
    <font>
      <b/>
      <sz val="11"/>
      <color theme="3"/>
      <name val="Times New Roman"/>
      <family val="2"/>
    </font>
    <font>
      <b/>
      <sz val="11"/>
      <color theme="3"/>
      <name val="Calibri"/>
      <family val="2"/>
    </font>
    <font>
      <u val="single"/>
      <sz val="10"/>
      <color theme="10"/>
      <name val="Arial"/>
      <family val="2"/>
    </font>
    <font>
      <u val="single"/>
      <sz val="11"/>
      <color theme="10"/>
      <name val="Calibri"/>
      <family val="2"/>
    </font>
    <font>
      <sz val="11"/>
      <color rgb="FF3F3F76"/>
      <name val="Times New Roman"/>
      <family val="2"/>
    </font>
    <font>
      <sz val="11"/>
      <color rgb="FF3F3F76"/>
      <name val="Calibri"/>
      <family val="2"/>
    </font>
    <font>
      <sz val="11"/>
      <color rgb="FFFA7D00"/>
      <name val="Times New Roman"/>
      <family val="2"/>
    </font>
    <font>
      <sz val="11"/>
      <color rgb="FFFA7D00"/>
      <name val="Calibri"/>
      <family val="2"/>
    </font>
    <font>
      <sz val="11"/>
      <color rgb="FF9C6500"/>
      <name val="Times New Roman"/>
      <family val="2"/>
    </font>
    <font>
      <sz val="11"/>
      <color rgb="FF9C6500"/>
      <name val="Calibri"/>
      <family val="2"/>
    </font>
    <font>
      <b/>
      <sz val="11"/>
      <color rgb="FF3F3F3F"/>
      <name val="Times New Roman"/>
      <family val="2"/>
    </font>
    <font>
      <b/>
      <sz val="11"/>
      <color rgb="FF3F3F3F"/>
      <name val="Calibri"/>
      <family val="2"/>
    </font>
    <font>
      <b/>
      <sz val="18"/>
      <color theme="3"/>
      <name val="Cambria"/>
      <family val="2"/>
    </font>
    <font>
      <sz val="18"/>
      <color theme="3"/>
      <name val="Cambria"/>
      <family val="2"/>
    </font>
    <font>
      <b/>
      <sz val="11"/>
      <color theme="1"/>
      <name val="Times New Roman"/>
      <family val="2"/>
    </font>
    <font>
      <b/>
      <sz val="11"/>
      <color theme="1"/>
      <name val="Calibri"/>
      <family val="2"/>
    </font>
    <font>
      <sz val="11"/>
      <color rgb="FFFF0000"/>
      <name val="Times New Roman"/>
      <family val="2"/>
    </font>
    <font>
      <sz val="11"/>
      <color rgb="FFFF0000"/>
      <name val="Calibri"/>
      <family val="2"/>
    </font>
    <font>
      <b/>
      <sz val="10"/>
      <color rgb="FF00B0F0"/>
      <name val="Arial"/>
      <family val="2"/>
    </font>
    <font>
      <b/>
      <sz val="10"/>
      <color rgb="FFFF0000"/>
      <name val="Arial"/>
      <family val="2"/>
    </font>
    <font>
      <b/>
      <sz val="10"/>
      <color theme="0"/>
      <name val="Arial"/>
      <family val="2"/>
    </font>
    <font>
      <sz val="10"/>
      <color theme="0"/>
      <name val="Arial"/>
      <family val="2"/>
    </font>
    <font>
      <sz val="10"/>
      <color rgb="FF9C0006"/>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3"/>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D8E4BC"/>
        <bgColor indexed="64"/>
      </patternFill>
    </fill>
    <fill>
      <patternFill patternType="solid">
        <fgColor theme="2"/>
        <bgColor indexed="64"/>
      </patternFill>
    </fill>
    <fill>
      <patternFill patternType="solid">
        <fgColor theme="3" tint="0.5999900102615356"/>
        <bgColor indexed="64"/>
      </patternFill>
    </fill>
    <fill>
      <patternFill patternType="solid">
        <fgColor theme="0" tint="-0.4999699890613556"/>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2" fillId="2" borderId="0" applyNumberFormat="0" applyBorder="0" applyAlignment="0" applyProtection="0"/>
    <xf numFmtId="0" fontId="81" fillId="3" borderId="0" applyNumberFormat="0" applyBorder="0" applyAlignment="0" applyProtection="0"/>
    <xf numFmtId="0" fontId="82" fillId="3" borderId="0" applyNumberFormat="0" applyBorder="0" applyAlignment="0" applyProtection="0"/>
    <xf numFmtId="0" fontId="81" fillId="4" borderId="0" applyNumberFormat="0" applyBorder="0" applyAlignment="0" applyProtection="0"/>
    <xf numFmtId="0" fontId="82" fillId="4" borderId="0" applyNumberFormat="0" applyBorder="0" applyAlignment="0" applyProtection="0"/>
    <xf numFmtId="0" fontId="81" fillId="5" borderId="0" applyNumberFormat="0" applyBorder="0" applyAlignment="0" applyProtection="0"/>
    <xf numFmtId="0" fontId="82" fillId="5" borderId="0" applyNumberFormat="0" applyBorder="0" applyAlignment="0" applyProtection="0"/>
    <xf numFmtId="0" fontId="81" fillId="6" borderId="0" applyNumberFormat="0" applyBorder="0" applyAlignment="0" applyProtection="0"/>
    <xf numFmtId="0" fontId="82" fillId="6" borderId="0" applyNumberFormat="0" applyBorder="0" applyAlignment="0" applyProtection="0"/>
    <xf numFmtId="0" fontId="81" fillId="7" borderId="0" applyNumberFormat="0" applyBorder="0" applyAlignment="0" applyProtection="0"/>
    <xf numFmtId="0" fontId="82" fillId="7" borderId="0" applyNumberFormat="0" applyBorder="0" applyAlignment="0" applyProtection="0"/>
    <xf numFmtId="0" fontId="81" fillId="8" borderId="0" applyNumberFormat="0" applyBorder="0" applyAlignment="0" applyProtection="0"/>
    <xf numFmtId="0" fontId="82" fillId="8" borderId="0" applyNumberFormat="0" applyBorder="0" applyAlignment="0" applyProtection="0"/>
    <xf numFmtId="0" fontId="81" fillId="9" borderId="0" applyNumberFormat="0" applyBorder="0" applyAlignment="0" applyProtection="0"/>
    <xf numFmtId="0" fontId="82" fillId="9" borderId="0" applyNumberFormat="0" applyBorder="0" applyAlignment="0" applyProtection="0"/>
    <xf numFmtId="0" fontId="81" fillId="10" borderId="0" applyNumberFormat="0" applyBorder="0" applyAlignment="0" applyProtection="0"/>
    <xf numFmtId="0" fontId="82" fillId="10" borderId="0" applyNumberFormat="0" applyBorder="0" applyAlignment="0" applyProtection="0"/>
    <xf numFmtId="0" fontId="81" fillId="11" borderId="0" applyNumberFormat="0" applyBorder="0" applyAlignment="0" applyProtection="0"/>
    <xf numFmtId="0" fontId="82" fillId="11" borderId="0" applyNumberFormat="0" applyBorder="0" applyAlignment="0" applyProtection="0"/>
    <xf numFmtId="0" fontId="81" fillId="12" borderId="0" applyNumberFormat="0" applyBorder="0" applyAlignment="0" applyProtection="0"/>
    <xf numFmtId="0" fontId="82" fillId="12" borderId="0" applyNumberFormat="0" applyBorder="0" applyAlignment="0" applyProtection="0"/>
    <xf numFmtId="0" fontId="81" fillId="13"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4" fillId="14" borderId="0" applyNumberFormat="0" applyBorder="0" applyAlignment="0" applyProtection="0"/>
    <xf numFmtId="0" fontId="83" fillId="15" borderId="0" applyNumberFormat="0" applyBorder="0" applyAlignment="0" applyProtection="0"/>
    <xf numFmtId="0" fontId="84" fillId="15"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83" fillId="17" borderId="0" applyNumberFormat="0" applyBorder="0" applyAlignment="0" applyProtection="0"/>
    <xf numFmtId="0" fontId="84" fillId="17"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83" fillId="19" borderId="0" applyNumberFormat="0" applyBorder="0" applyAlignment="0" applyProtection="0"/>
    <xf numFmtId="0" fontId="84" fillId="19" borderId="0" applyNumberFormat="0" applyBorder="0" applyAlignment="0" applyProtection="0"/>
    <xf numFmtId="0" fontId="83" fillId="20" borderId="0" applyNumberFormat="0" applyBorder="0" applyAlignment="0" applyProtection="0"/>
    <xf numFmtId="0" fontId="84" fillId="20" borderId="0" applyNumberFormat="0" applyBorder="0" applyAlignment="0" applyProtection="0"/>
    <xf numFmtId="0" fontId="83" fillId="21" borderId="0" applyNumberFormat="0" applyBorder="0" applyAlignment="0" applyProtection="0"/>
    <xf numFmtId="0" fontId="84" fillId="21" borderId="0" applyNumberFormat="0" applyBorder="0" applyAlignment="0" applyProtection="0"/>
    <xf numFmtId="0" fontId="83" fillId="22" borderId="0" applyNumberFormat="0" applyBorder="0" applyAlignment="0" applyProtection="0"/>
    <xf numFmtId="0" fontId="84" fillId="22" borderId="0" applyNumberFormat="0" applyBorder="0" applyAlignment="0" applyProtection="0"/>
    <xf numFmtId="0" fontId="83" fillId="23" borderId="0" applyNumberFormat="0" applyBorder="0" applyAlignment="0" applyProtection="0"/>
    <xf numFmtId="0" fontId="84" fillId="23" borderId="0" applyNumberFormat="0" applyBorder="0" applyAlignment="0" applyProtection="0"/>
    <xf numFmtId="0" fontId="83" fillId="24" borderId="0" applyNumberFormat="0" applyBorder="0" applyAlignment="0" applyProtection="0"/>
    <xf numFmtId="0" fontId="84" fillId="24" borderId="0" applyNumberFormat="0" applyBorder="0" applyAlignment="0" applyProtection="0"/>
    <xf numFmtId="0" fontId="83" fillId="25"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7" borderId="1" applyNumberFormat="0" applyAlignment="0" applyProtection="0"/>
    <xf numFmtId="0" fontId="89" fillId="28" borderId="2"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7" fillId="0" borderId="0" applyNumberFormat="0" applyFill="0" applyBorder="0" applyAlignment="0" applyProtection="0"/>
    <xf numFmtId="0" fontId="94" fillId="29" borderId="0" applyNumberFormat="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3" applyNumberFormat="0" applyFill="0" applyAlignment="0" applyProtection="0"/>
    <xf numFmtId="0" fontId="98" fillId="0" borderId="4"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1"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6"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30" borderId="1" applyNumberFormat="0" applyAlignment="0" applyProtection="0"/>
    <xf numFmtId="0" fontId="106" fillId="0" borderId="6" applyNumberFormat="0" applyFill="0" applyAlignment="0" applyProtection="0"/>
    <xf numFmtId="0" fontId="107" fillId="0" borderId="6" applyNumberFormat="0" applyFill="0" applyAlignment="0" applyProtection="0"/>
    <xf numFmtId="0" fontId="108" fillId="31" borderId="0" applyNumberFormat="0" applyBorder="0" applyAlignment="0" applyProtection="0"/>
    <xf numFmtId="0" fontId="109" fillId="31" borderId="0" applyNumberFormat="0" applyBorder="0" applyAlignment="0" applyProtection="0"/>
    <xf numFmtId="0" fontId="91"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32" borderId="7" applyNumberFormat="0" applyFont="0" applyAlignment="0" applyProtection="0"/>
    <xf numFmtId="0" fontId="82" fillId="32" borderId="7" applyNumberFormat="0" applyFont="0" applyAlignment="0" applyProtection="0"/>
    <xf numFmtId="0" fontId="110" fillId="27" borderId="8" applyNumberFormat="0" applyAlignment="0" applyProtection="0"/>
    <xf numFmtId="0" fontId="111" fillId="27" borderId="8" applyNumberFormat="0" applyAlignment="0" applyProtection="0"/>
    <xf numFmtId="9" fontId="0" fillId="0" borderId="0" applyFont="0" applyFill="0" applyBorder="0" applyAlignment="0" applyProtection="0"/>
    <xf numFmtId="9" fontId="91"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9"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cellStyleXfs>
  <cellXfs count="235">
    <xf numFmtId="0" fontId="0" fillId="0" borderId="0" xfId="0" applyAlignment="1">
      <alignment/>
    </xf>
    <xf numFmtId="0" fontId="0" fillId="0" borderId="0" xfId="0" applyAlignment="1">
      <alignment horizontal="left"/>
    </xf>
    <xf numFmtId="0" fontId="0" fillId="0" borderId="0" xfId="0" applyAlignment="1">
      <alignment horizontal="centerContinuous"/>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13" fillId="0" borderId="0" xfId="0" applyFont="1" applyAlignment="1">
      <alignment/>
    </xf>
    <xf numFmtId="164" fontId="1" fillId="0" borderId="0" xfId="0" applyNumberFormat="1" applyFont="1" applyAlignment="1">
      <alignment/>
    </xf>
    <xf numFmtId="0" fontId="0" fillId="0" borderId="0" xfId="0" applyFill="1" applyAlignment="1">
      <alignment/>
    </xf>
    <xf numFmtId="164" fontId="14" fillId="0" borderId="0" xfId="0" applyNumberFormat="1" applyFont="1" applyAlignment="1">
      <alignment/>
    </xf>
    <xf numFmtId="167" fontId="5" fillId="0" borderId="0" xfId="0" applyNumberFormat="1" applyFont="1" applyAlignment="1">
      <alignment horizontal="center"/>
    </xf>
    <xf numFmtId="0" fontId="0" fillId="0" borderId="0" xfId="0" applyFont="1" applyFill="1" applyAlignment="1">
      <alignment/>
    </xf>
    <xf numFmtId="17" fontId="0" fillId="0" borderId="0" xfId="0" applyNumberFormat="1" applyFill="1" applyAlignment="1">
      <alignment/>
    </xf>
    <xf numFmtId="0" fontId="0" fillId="0" borderId="0" xfId="0" applyFill="1" applyAlignment="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left"/>
    </xf>
    <xf numFmtId="0" fontId="1" fillId="0" borderId="0" xfId="0" applyFont="1" applyFill="1" applyAlignment="1">
      <alignment/>
    </xf>
    <xf numFmtId="0" fontId="14" fillId="0" borderId="0" xfId="0" applyFont="1" applyAlignment="1">
      <alignment/>
    </xf>
    <xf numFmtId="0" fontId="18" fillId="0" borderId="0" xfId="0" applyFont="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Fill="1" applyAlignment="1">
      <alignment horizontal="right"/>
    </xf>
    <xf numFmtId="0" fontId="0" fillId="0" borderId="0" xfId="0"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xf numFmtId="0" fontId="19" fillId="0" borderId="0" xfId="0" applyFont="1" applyAlignment="1">
      <alignment/>
    </xf>
    <xf numFmtId="0" fontId="1" fillId="0" borderId="0" xfId="0" applyFont="1" applyFill="1" applyAlignment="1">
      <alignment/>
    </xf>
    <xf numFmtId="0" fontId="9" fillId="0" borderId="0" xfId="0" applyFont="1" applyFill="1" applyAlignment="1">
      <alignment/>
    </xf>
    <xf numFmtId="17" fontId="0" fillId="0" borderId="0" xfId="0" applyNumberFormat="1" applyFill="1" applyAlignment="1">
      <alignment horizontal="left"/>
    </xf>
    <xf numFmtId="17" fontId="0" fillId="0" borderId="0" xfId="0" applyNumberFormat="1" applyFont="1" applyFill="1" applyAlignment="1">
      <alignment horizontal="left"/>
    </xf>
    <xf numFmtId="172" fontId="0" fillId="0" borderId="0" xfId="0" applyNumberFormat="1" applyFont="1" applyFill="1" applyAlignment="1">
      <alignment horizontal="left"/>
    </xf>
    <xf numFmtId="17" fontId="1" fillId="0" borderId="0" xfId="0" applyNumberFormat="1" applyFont="1" applyFill="1" applyAlignment="1">
      <alignment horizontal="left"/>
    </xf>
    <xf numFmtId="17" fontId="0" fillId="0" borderId="0" xfId="0" applyNumberFormat="1" applyAlignment="1">
      <alignment horizontal="left"/>
    </xf>
    <xf numFmtId="17" fontId="0" fillId="0" borderId="0" xfId="0" applyNumberFormat="1" applyFont="1" applyAlignment="1">
      <alignment horizontal="left"/>
    </xf>
    <xf numFmtId="0" fontId="20" fillId="0" borderId="0" xfId="0" applyFont="1" applyFill="1" applyAlignment="1">
      <alignment/>
    </xf>
    <xf numFmtId="173" fontId="0" fillId="0" borderId="0" xfId="0" applyNumberFormat="1" applyFill="1" applyAlignment="1">
      <alignment/>
    </xf>
    <xf numFmtId="173" fontId="0" fillId="0" borderId="0" xfId="0" applyNumberFormat="1" applyFont="1" applyFill="1" applyAlignment="1">
      <alignment/>
    </xf>
    <xf numFmtId="0" fontId="0" fillId="0" borderId="0" xfId="0" applyFont="1" applyFill="1" applyAlignment="1">
      <alignment/>
    </xf>
    <xf numFmtId="17" fontId="0" fillId="0" borderId="0" xfId="0" applyNumberFormat="1" applyFont="1" applyFill="1" applyAlignment="1">
      <alignment horizontal="left"/>
    </xf>
    <xf numFmtId="0" fontId="0" fillId="0" borderId="0" xfId="0" applyFill="1" applyBorder="1" applyAlignment="1">
      <alignment/>
    </xf>
    <xf numFmtId="0" fontId="0" fillId="0" borderId="10" xfId="0" applyFont="1" applyFill="1" applyBorder="1" applyAlignment="1">
      <alignment/>
    </xf>
    <xf numFmtId="0" fontId="8" fillId="0" borderId="0" xfId="0" applyFont="1" applyFill="1" applyAlignment="1">
      <alignment/>
    </xf>
    <xf numFmtId="0" fontId="1" fillId="0" borderId="0" xfId="0" applyFont="1" applyBorder="1" applyAlignment="1">
      <alignment/>
    </xf>
    <xf numFmtId="0" fontId="21" fillId="33" borderId="0" xfId="0" applyFont="1" applyFill="1" applyAlignment="1">
      <alignment/>
    </xf>
    <xf numFmtId="0" fontId="21" fillId="33" borderId="0" xfId="0" applyFont="1" applyFill="1" applyAlignment="1">
      <alignment horizontal="right"/>
    </xf>
    <xf numFmtId="167" fontId="21" fillId="33" borderId="0" xfId="0" applyNumberFormat="1" applyFont="1" applyFill="1" applyAlignment="1">
      <alignment horizontal="right"/>
    </xf>
    <xf numFmtId="0" fontId="0" fillId="34" borderId="0" xfId="0" applyFill="1" applyAlignment="1">
      <alignment horizontal="right"/>
    </xf>
    <xf numFmtId="167" fontId="0" fillId="34" borderId="0" xfId="0" applyNumberFormat="1" applyFill="1" applyAlignment="1">
      <alignment horizontal="right"/>
    </xf>
    <xf numFmtId="167" fontId="0" fillId="0" borderId="0" xfId="0" applyNumberFormat="1" applyAlignment="1">
      <alignment horizontal="right"/>
    </xf>
    <xf numFmtId="173" fontId="0" fillId="0" borderId="0" xfId="0" applyNumberFormat="1" applyFill="1" applyAlignment="1">
      <alignment horizontal="left"/>
    </xf>
    <xf numFmtId="173" fontId="0" fillId="0" borderId="0" xfId="0" applyNumberFormat="1" applyFont="1" applyAlignment="1">
      <alignment horizontal="left"/>
    </xf>
    <xf numFmtId="173" fontId="0" fillId="0" borderId="0" xfId="0" applyNumberFormat="1" applyAlignment="1">
      <alignment horizontal="left"/>
    </xf>
    <xf numFmtId="0" fontId="1" fillId="0" borderId="0" xfId="0" applyFont="1" applyFill="1" applyAlignment="1">
      <alignment wrapText="1"/>
    </xf>
    <xf numFmtId="16" fontId="0" fillId="0" borderId="0" xfId="0" applyNumberFormat="1" applyFont="1" applyFill="1" applyAlignment="1">
      <alignment horizontal="left"/>
    </xf>
    <xf numFmtId="0" fontId="22" fillId="0" borderId="0" xfId="0" applyFont="1" applyAlignment="1">
      <alignment/>
    </xf>
    <xf numFmtId="173" fontId="0" fillId="0" borderId="0" xfId="0" applyNumberFormat="1" applyAlignment="1">
      <alignment horizontal="center"/>
    </xf>
    <xf numFmtId="173" fontId="0" fillId="0" borderId="0" xfId="0" applyNumberFormat="1" applyFont="1" applyFill="1" applyAlignment="1">
      <alignment horizontal="center"/>
    </xf>
    <xf numFmtId="173" fontId="0" fillId="0" borderId="0" xfId="0" applyNumberFormat="1" applyFill="1" applyAlignment="1">
      <alignment horizontal="center"/>
    </xf>
    <xf numFmtId="0" fontId="0" fillId="0" borderId="0" xfId="0" applyFont="1" applyAlignment="1">
      <alignment/>
    </xf>
    <xf numFmtId="49" fontId="0" fillId="0" borderId="0" xfId="0" applyNumberFormat="1" applyFont="1" applyFill="1" applyAlignment="1">
      <alignment horizontal="left"/>
    </xf>
    <xf numFmtId="173" fontId="1" fillId="0" borderId="0" xfId="0" applyNumberFormat="1" applyFont="1" applyFill="1" applyAlignment="1">
      <alignment horizontal="center"/>
    </xf>
    <xf numFmtId="0" fontId="23" fillId="0" borderId="0" xfId="0" applyFont="1" applyAlignment="1">
      <alignment horizontal="left" vertical="center"/>
    </xf>
    <xf numFmtId="0" fontId="15" fillId="0" borderId="0" xfId="0" applyFont="1" applyAlignment="1">
      <alignment/>
    </xf>
    <xf numFmtId="0" fontId="24" fillId="0" borderId="0" xfId="0" applyFont="1" applyAlignment="1">
      <alignment/>
    </xf>
    <xf numFmtId="0" fontId="0" fillId="0" borderId="0" xfId="0" applyFont="1" applyAlignment="1">
      <alignment horizontal="right"/>
    </xf>
    <xf numFmtId="0" fontId="14" fillId="0" borderId="0" xfId="0" applyFont="1" applyAlignment="1">
      <alignment/>
    </xf>
    <xf numFmtId="49" fontId="0" fillId="0" borderId="0" xfId="0" applyNumberFormat="1" applyFont="1" applyFill="1" applyAlignment="1">
      <alignment horizontal="left"/>
    </xf>
    <xf numFmtId="0" fontId="0" fillId="0" borderId="0" xfId="0" applyFont="1" applyAlignment="1">
      <alignment wrapText="1"/>
    </xf>
    <xf numFmtId="0" fontId="21" fillId="35" borderId="10" xfId="0" applyFont="1" applyFill="1" applyBorder="1" applyAlignment="1">
      <alignment wrapText="1"/>
    </xf>
    <xf numFmtId="0" fontId="21" fillId="35" borderId="0" xfId="0" applyFont="1" applyFill="1" applyAlignment="1">
      <alignment wrapText="1"/>
    </xf>
    <xf numFmtId="0" fontId="21" fillId="35" borderId="0" xfId="0" applyFont="1" applyFill="1" applyAlignment="1">
      <alignment horizontal="right" wrapText="1"/>
    </xf>
    <xf numFmtId="173" fontId="21" fillId="35" borderId="0" xfId="0" applyNumberFormat="1" applyFont="1" applyFill="1" applyAlignment="1">
      <alignment horizontal="left" wrapText="1"/>
    </xf>
    <xf numFmtId="0" fontId="21" fillId="35" borderId="10" xfId="0" applyFont="1" applyFill="1" applyBorder="1" applyAlignment="1">
      <alignment horizontal="left" wrapText="1"/>
    </xf>
    <xf numFmtId="0" fontId="12" fillId="36" borderId="0" xfId="0" applyFont="1" applyFill="1" applyAlignment="1">
      <alignment horizontal="center"/>
    </xf>
    <xf numFmtId="0" fontId="4" fillId="37" borderId="0" xfId="0" applyFont="1" applyFill="1" applyAlignment="1">
      <alignment/>
    </xf>
    <xf numFmtId="0" fontId="11" fillId="37" borderId="0" xfId="0" applyFont="1" applyFill="1" applyAlignment="1">
      <alignment horizontal="left"/>
    </xf>
    <xf numFmtId="0" fontId="11" fillId="37" borderId="0" xfId="0" applyFont="1" applyFill="1" applyAlignment="1">
      <alignment/>
    </xf>
    <xf numFmtId="0" fontId="12" fillId="37" borderId="0" xfId="0" applyFont="1" applyFill="1" applyAlignment="1">
      <alignment horizontal="center"/>
    </xf>
    <xf numFmtId="0" fontId="4" fillId="37" borderId="0" xfId="0" applyFont="1" applyFill="1" applyAlignment="1">
      <alignment horizontal="center"/>
    </xf>
    <xf numFmtId="0" fontId="0" fillId="4" borderId="0" xfId="0" applyFont="1" applyFill="1" applyAlignment="1">
      <alignment/>
    </xf>
    <xf numFmtId="0" fontId="0" fillId="4" borderId="0" xfId="0" applyFont="1" applyFill="1" applyAlignment="1">
      <alignment horizontal="centerContinuous"/>
    </xf>
    <xf numFmtId="0" fontId="0" fillId="4" borderId="0" xfId="0" applyFont="1" applyFill="1" applyAlignment="1">
      <alignment horizontal="left"/>
    </xf>
    <xf numFmtId="0" fontId="0" fillId="9" borderId="0" xfId="0" applyFill="1" applyAlignment="1">
      <alignment/>
    </xf>
    <xf numFmtId="0" fontId="0" fillId="4" borderId="0" xfId="0" applyFill="1" applyAlignment="1">
      <alignment/>
    </xf>
    <xf numFmtId="0" fontId="0" fillId="4" borderId="0" xfId="0" applyFill="1" applyAlignment="1">
      <alignment horizontal="centerContinuous"/>
    </xf>
    <xf numFmtId="0" fontId="0" fillId="2" borderId="0" xfId="0" applyFill="1" applyAlignment="1">
      <alignment/>
    </xf>
    <xf numFmtId="0" fontId="0" fillId="2" borderId="0" xfId="0" applyFill="1" applyAlignment="1">
      <alignment horizontal="centerContinuous"/>
    </xf>
    <xf numFmtId="0" fontId="0" fillId="38" borderId="0" xfId="0" applyFill="1" applyAlignment="1">
      <alignment/>
    </xf>
    <xf numFmtId="0" fontId="0" fillId="38" borderId="0" xfId="0" applyFill="1" applyAlignment="1">
      <alignment horizontal="center"/>
    </xf>
    <xf numFmtId="0" fontId="0" fillId="38" borderId="0" xfId="0" applyFill="1" applyAlignment="1">
      <alignment horizontal="centerContinuous"/>
    </xf>
    <xf numFmtId="0" fontId="20" fillId="0" borderId="0" xfId="0" applyFont="1" applyAlignment="1">
      <alignment/>
    </xf>
    <xf numFmtId="0" fontId="0" fillId="4" borderId="0" xfId="0" applyFill="1" applyAlignment="1">
      <alignment horizontal="left"/>
    </xf>
    <xf numFmtId="0" fontId="0" fillId="4" borderId="0" xfId="0" applyFill="1" applyAlignment="1">
      <alignment/>
    </xf>
    <xf numFmtId="0" fontId="1" fillId="0" borderId="0" xfId="0" applyFont="1" applyAlignment="1">
      <alignment horizontal="center"/>
    </xf>
    <xf numFmtId="0" fontId="1" fillId="36" borderId="0" xfId="0" applyFont="1" applyFill="1" applyAlignment="1">
      <alignment horizontal="centerContinuous"/>
    </xf>
    <xf numFmtId="0" fontId="1" fillId="36" borderId="0" xfId="0" applyFont="1" applyFill="1" applyAlignment="1">
      <alignment horizontal="center"/>
    </xf>
    <xf numFmtId="0" fontId="7" fillId="37" borderId="0" xfId="0" applyFont="1" applyFill="1" applyAlignment="1">
      <alignment horizontal="left"/>
    </xf>
    <xf numFmtId="0" fontId="1" fillId="37" borderId="0" xfId="0" applyFont="1" applyFill="1" applyAlignment="1">
      <alignment horizontal="centerContinuous"/>
    </xf>
    <xf numFmtId="173" fontId="1" fillId="37" borderId="0" xfId="0" applyNumberFormat="1" applyFont="1" applyFill="1" applyAlignment="1">
      <alignment horizontal="center"/>
    </xf>
    <xf numFmtId="0" fontId="1" fillId="37" borderId="0" xfId="0" applyFont="1" applyFill="1" applyAlignment="1">
      <alignment horizontal="left"/>
    </xf>
    <xf numFmtId="0" fontId="21" fillId="35" borderId="0" xfId="0" applyFont="1" applyFill="1" applyBorder="1" applyAlignment="1">
      <alignment/>
    </xf>
    <xf numFmtId="173" fontId="21" fillId="35" borderId="0" xfId="0" applyNumberFormat="1" applyFont="1" applyFill="1" applyBorder="1" applyAlignment="1">
      <alignment horizontal="center"/>
    </xf>
    <xf numFmtId="0" fontId="21" fillId="35" borderId="10" xfId="0" applyFont="1" applyFill="1" applyBorder="1" applyAlignment="1">
      <alignment/>
    </xf>
    <xf numFmtId="0" fontId="21" fillId="35" borderId="0" xfId="0" applyFont="1" applyFill="1" applyBorder="1" applyAlignment="1">
      <alignment horizontal="left"/>
    </xf>
    <xf numFmtId="0" fontId="7" fillId="37" borderId="0" xfId="0" applyFont="1" applyFill="1" applyBorder="1" applyAlignment="1">
      <alignment horizontal="left"/>
    </xf>
    <xf numFmtId="173" fontId="1" fillId="37" borderId="0" xfId="0" applyNumberFormat="1" applyFont="1" applyFill="1" applyAlignment="1">
      <alignment horizontal="centerContinuous"/>
    </xf>
    <xf numFmtId="0" fontId="0" fillId="10" borderId="0" xfId="0" applyFill="1" applyAlignment="1">
      <alignment/>
    </xf>
    <xf numFmtId="0" fontId="0" fillId="10" borderId="0" xfId="0" applyFont="1" applyFill="1" applyAlignment="1">
      <alignment/>
    </xf>
    <xf numFmtId="0" fontId="0" fillId="9" borderId="0" xfId="0" applyFont="1" applyFill="1" applyAlignment="1">
      <alignment/>
    </xf>
    <xf numFmtId="0" fontId="0" fillId="13" borderId="0" xfId="0" applyFill="1" applyAlignment="1">
      <alignment/>
    </xf>
    <xf numFmtId="0" fontId="0" fillId="13" borderId="0" xfId="0" applyFont="1" applyFill="1" applyAlignment="1">
      <alignment/>
    </xf>
    <xf numFmtId="0" fontId="0" fillId="13" borderId="0" xfId="0" applyFont="1" applyFill="1" applyAlignment="1">
      <alignment/>
    </xf>
    <xf numFmtId="0" fontId="1" fillId="9" borderId="0" xfId="0" applyFont="1" applyFill="1" applyAlignment="1">
      <alignment/>
    </xf>
    <xf numFmtId="0" fontId="4" fillId="0" borderId="0" xfId="0" applyFont="1" applyFill="1" applyAlignment="1">
      <alignment/>
    </xf>
    <xf numFmtId="0" fontId="11" fillId="0" borderId="0" xfId="0" applyFont="1" applyFill="1" applyAlignment="1">
      <alignment horizontal="left"/>
    </xf>
    <xf numFmtId="0" fontId="11" fillId="0" borderId="0" xfId="0" applyFont="1" applyFill="1" applyAlignment="1">
      <alignment/>
    </xf>
    <xf numFmtId="0" fontId="12" fillId="0" borderId="0" xfId="0" applyFont="1" applyFill="1" applyAlignment="1">
      <alignment horizontal="center"/>
    </xf>
    <xf numFmtId="0" fontId="4" fillId="0" borderId="0" xfId="0" applyFont="1" applyFill="1" applyAlignment="1">
      <alignment horizontal="center"/>
    </xf>
    <xf numFmtId="0" fontId="82" fillId="0" borderId="0" xfId="105" applyFill="1">
      <alignment/>
      <protection/>
    </xf>
    <xf numFmtId="0" fontId="82" fillId="0" borderId="0" xfId="105" applyFill="1" applyAlignment="1">
      <alignment horizontal="right"/>
      <protection/>
    </xf>
    <xf numFmtId="0" fontId="0" fillId="0" borderId="0" xfId="105" applyFont="1" applyFill="1">
      <alignment/>
      <protection/>
    </xf>
    <xf numFmtId="0" fontId="0" fillId="0" borderId="0" xfId="105" applyFont="1" applyFill="1" applyAlignment="1">
      <alignment horizontal="left"/>
      <protection/>
    </xf>
    <xf numFmtId="0" fontId="25" fillId="0" borderId="0" xfId="0" applyFont="1" applyAlignment="1">
      <alignment/>
    </xf>
    <xf numFmtId="0" fontId="25" fillId="0" borderId="0" xfId="0" applyFont="1" applyAlignment="1">
      <alignment wrapText="1"/>
    </xf>
    <xf numFmtId="0" fontId="0" fillId="0" borderId="0" xfId="0" applyFont="1" applyAlignment="1">
      <alignment vertical="center"/>
    </xf>
    <xf numFmtId="0" fontId="0" fillId="39" borderId="0" xfId="0" applyFont="1" applyFill="1" applyAlignment="1">
      <alignment horizontal="right" vertical="center"/>
    </xf>
    <xf numFmtId="0" fontId="0" fillId="0" borderId="0" xfId="0" applyFont="1" applyAlignment="1">
      <alignment horizontal="right" vertical="center"/>
    </xf>
    <xf numFmtId="16" fontId="0" fillId="0" borderId="0" xfId="0" applyNumberFormat="1" applyFont="1" applyAlignment="1">
      <alignment vertical="center"/>
    </xf>
    <xf numFmtId="0" fontId="1" fillId="37" borderId="0" xfId="0" applyNumberFormat="1" applyFont="1" applyFill="1" applyAlignment="1">
      <alignment horizontal="centerContinuous"/>
    </xf>
    <xf numFmtId="0" fontId="0" fillId="0" borderId="0" xfId="0" applyNumberFormat="1" applyFill="1" applyAlignment="1">
      <alignment horizontal="left"/>
    </xf>
    <xf numFmtId="0" fontId="0" fillId="0" borderId="0" xfId="0" applyNumberFormat="1" applyAlignment="1">
      <alignment horizontal="left"/>
    </xf>
    <xf numFmtId="0" fontId="0" fillId="0" borderId="0" xfId="105" applyNumberFormat="1" applyFont="1" applyFill="1">
      <alignment/>
      <protection/>
    </xf>
    <xf numFmtId="0" fontId="25" fillId="0" borderId="0" xfId="0" applyNumberFormat="1" applyFont="1" applyAlignment="1">
      <alignment/>
    </xf>
    <xf numFmtId="0" fontId="0" fillId="0" borderId="0" xfId="0" applyNumberFormat="1" applyFill="1" applyAlignment="1">
      <alignment/>
    </xf>
    <xf numFmtId="0" fontId="0" fillId="0" borderId="0" xfId="0" applyNumberFormat="1" applyFont="1" applyFill="1" applyAlignment="1">
      <alignment/>
    </xf>
    <xf numFmtId="0" fontId="0" fillId="0" borderId="0" xfId="0" applyNumberFormat="1" applyFont="1" applyAlignment="1">
      <alignment horizontal="left"/>
    </xf>
    <xf numFmtId="0" fontId="0" fillId="0" borderId="0" xfId="0" applyNumberFormat="1" applyFont="1" applyAlignment="1" quotePrefix="1">
      <alignment vertical="center"/>
    </xf>
    <xf numFmtId="0" fontId="0" fillId="0" borderId="0" xfId="0" applyFont="1" applyFill="1" applyAlignment="1">
      <alignment horizontal="left"/>
    </xf>
    <xf numFmtId="0" fontId="0" fillId="0" borderId="0" xfId="105" applyNumberFormat="1" applyFont="1" applyFill="1" applyAlignment="1">
      <alignment horizontal="left"/>
      <protection/>
    </xf>
    <xf numFmtId="0" fontId="0" fillId="0" borderId="0" xfId="0" applyFont="1" applyFill="1" applyBorder="1" applyAlignment="1">
      <alignment/>
    </xf>
    <xf numFmtId="0" fontId="118" fillId="35" borderId="10" xfId="0" applyFont="1" applyFill="1" applyBorder="1" applyAlignment="1">
      <alignment wrapText="1"/>
    </xf>
    <xf numFmtId="0" fontId="118" fillId="35" borderId="0" xfId="0" applyFont="1" applyFill="1" applyAlignment="1">
      <alignment wrapText="1"/>
    </xf>
    <xf numFmtId="0" fontId="118" fillId="35" borderId="0" xfId="0" applyFont="1" applyFill="1" applyAlignment="1">
      <alignment horizontal="left" wrapText="1"/>
    </xf>
    <xf numFmtId="0" fontId="118" fillId="35" borderId="0" xfId="0" applyNumberFormat="1" applyFont="1" applyFill="1" applyAlignment="1">
      <alignment horizontal="left" wrapText="1"/>
    </xf>
    <xf numFmtId="0" fontId="119" fillId="35" borderId="0" xfId="0" applyNumberFormat="1" applyFont="1" applyFill="1" applyAlignment="1">
      <alignment horizontal="left" wrapText="1"/>
    </xf>
    <xf numFmtId="0" fontId="119" fillId="0" borderId="0" xfId="0" applyFont="1" applyAlignment="1">
      <alignment/>
    </xf>
    <xf numFmtId="0" fontId="0" fillId="40" borderId="0" xfId="0" applyFill="1" applyAlignment="1">
      <alignment/>
    </xf>
    <xf numFmtId="0" fontId="19" fillId="40" borderId="0" xfId="0" applyFont="1" applyFill="1" applyAlignment="1">
      <alignment/>
    </xf>
    <xf numFmtId="0" fontId="0" fillId="41" borderId="0" xfId="0" applyFill="1" applyAlignment="1">
      <alignment/>
    </xf>
    <xf numFmtId="0" fontId="0" fillId="14" borderId="0" xfId="0" applyFill="1" applyAlignment="1">
      <alignment/>
    </xf>
    <xf numFmtId="0" fontId="26" fillId="41" borderId="0" xfId="0" applyFont="1" applyFill="1" applyAlignment="1">
      <alignment/>
    </xf>
    <xf numFmtId="0" fontId="7" fillId="34" borderId="0" xfId="0" applyFont="1" applyFill="1" applyAlignment="1">
      <alignment/>
    </xf>
    <xf numFmtId="0" fontId="118" fillId="35" borderId="0" xfId="0" applyFont="1" applyFill="1" applyBorder="1" applyAlignment="1">
      <alignment/>
    </xf>
    <xf numFmtId="173" fontId="118" fillId="35" borderId="0" xfId="0" applyNumberFormat="1" applyFont="1" applyFill="1" applyAlignment="1">
      <alignment horizontal="left" wrapText="1"/>
    </xf>
    <xf numFmtId="0" fontId="120" fillId="42" borderId="0" xfId="0" applyFont="1" applyFill="1" applyAlignment="1">
      <alignment/>
    </xf>
    <xf numFmtId="0" fontId="121" fillId="42" borderId="0" xfId="0" applyFont="1" applyFill="1" applyAlignment="1">
      <alignment/>
    </xf>
    <xf numFmtId="0" fontId="121" fillId="42" borderId="0" xfId="0" applyFont="1" applyFill="1" applyAlignment="1">
      <alignment horizontal="right"/>
    </xf>
    <xf numFmtId="0" fontId="121" fillId="42" borderId="0" xfId="0" applyNumberFormat="1" applyFont="1" applyFill="1" applyAlignment="1">
      <alignment horizontal="left"/>
    </xf>
    <xf numFmtId="0" fontId="121" fillId="42" borderId="0" xfId="0" applyFont="1" applyFill="1" applyAlignment="1">
      <alignment horizontal="left"/>
    </xf>
    <xf numFmtId="173" fontId="121" fillId="42" borderId="0" xfId="0" applyNumberFormat="1" applyFont="1" applyFill="1" applyAlignment="1">
      <alignment horizontal="left"/>
    </xf>
    <xf numFmtId="17" fontId="121" fillId="42" borderId="0" xfId="0" applyNumberFormat="1" applyFont="1" applyFill="1" applyAlignment="1">
      <alignment horizontal="left"/>
    </xf>
    <xf numFmtId="0" fontId="120" fillId="42" borderId="0" xfId="0" applyFont="1" applyFill="1" applyBorder="1" applyAlignment="1">
      <alignment wrapText="1"/>
    </xf>
    <xf numFmtId="173" fontId="119" fillId="35" borderId="0" xfId="0" applyNumberFormat="1" applyFont="1" applyFill="1" applyBorder="1" applyAlignment="1">
      <alignment horizontal="center"/>
    </xf>
    <xf numFmtId="0" fontId="1" fillId="0" borderId="0" xfId="101" applyFont="1" applyFill="1">
      <alignment/>
      <protection/>
    </xf>
    <xf numFmtId="0" fontId="1" fillId="0" borderId="0" xfId="101" applyFont="1" applyFill="1" applyAlignment="1">
      <alignment wrapText="1"/>
      <protection/>
    </xf>
    <xf numFmtId="0" fontId="91" fillId="0" borderId="0" xfId="101" applyFill="1">
      <alignment/>
      <protection/>
    </xf>
    <xf numFmtId="0" fontId="0" fillId="0" borderId="0" xfId="101" applyFont="1" applyFill="1">
      <alignment/>
      <protection/>
    </xf>
    <xf numFmtId="0" fontId="1" fillId="0" borderId="0" xfId="101" applyFont="1" applyFill="1">
      <alignment/>
      <protection/>
    </xf>
    <xf numFmtId="0" fontId="91" fillId="0" borderId="0" xfId="101">
      <alignment/>
      <protection/>
    </xf>
    <xf numFmtId="0" fontId="0" fillId="0" borderId="0" xfId="101" applyFont="1">
      <alignment/>
      <protection/>
    </xf>
    <xf numFmtId="0" fontId="0" fillId="43" borderId="0" xfId="0" applyFont="1" applyFill="1" applyAlignment="1">
      <alignment/>
    </xf>
    <xf numFmtId="0" fontId="0" fillId="43" borderId="0" xfId="0" applyFont="1" applyFill="1" applyAlignment="1">
      <alignment vertical="center"/>
    </xf>
    <xf numFmtId="0" fontId="91" fillId="43" borderId="0" xfId="105" applyFont="1" applyFill="1">
      <alignment/>
      <protection/>
    </xf>
    <xf numFmtId="0" fontId="0" fillId="0" borderId="0" xfId="0" applyFont="1" applyFill="1" applyAlignment="1">
      <alignment horizontal="right"/>
    </xf>
    <xf numFmtId="173" fontId="0" fillId="0" borderId="0" xfId="0" applyNumberFormat="1" applyFont="1" applyFill="1" applyAlignment="1">
      <alignment horizontal="left"/>
    </xf>
    <xf numFmtId="17" fontId="82" fillId="0" borderId="0" xfId="105" applyNumberFormat="1" applyFill="1" applyAlignment="1">
      <alignment horizontal="left"/>
      <protection/>
    </xf>
    <xf numFmtId="0" fontId="0" fillId="0" borderId="0" xfId="0" applyFont="1" applyFill="1" applyAlignment="1">
      <alignment wrapText="1"/>
    </xf>
    <xf numFmtId="0" fontId="0" fillId="44" borderId="0" xfId="0" applyFont="1" applyFill="1" applyAlignment="1">
      <alignment/>
    </xf>
    <xf numFmtId="0" fontId="21" fillId="35" borderId="0" xfId="101" applyFont="1" applyFill="1" applyBorder="1">
      <alignment/>
      <protection/>
    </xf>
    <xf numFmtId="0" fontId="1" fillId="0" borderId="0" xfId="101" applyFont="1">
      <alignment/>
      <protection/>
    </xf>
    <xf numFmtId="0" fontId="1" fillId="37" borderId="0" xfId="101" applyFont="1" applyFill="1" applyAlignment="1">
      <alignment horizontal="left"/>
      <protection/>
    </xf>
    <xf numFmtId="0" fontId="91" fillId="0" borderId="0" xfId="101" applyFont="1">
      <alignment/>
      <protection/>
    </xf>
    <xf numFmtId="0" fontId="91" fillId="0" borderId="0" xfId="101" applyFont="1" applyFill="1">
      <alignment/>
      <protection/>
    </xf>
    <xf numFmtId="0" fontId="122" fillId="26" borderId="0" xfId="64" applyFont="1" applyAlignment="1">
      <alignment/>
    </xf>
    <xf numFmtId="0" fontId="122" fillId="15" borderId="0" xfId="64" applyFont="1" applyFill="1" applyAlignment="1">
      <alignment/>
    </xf>
    <xf numFmtId="0" fontId="120" fillId="42" borderId="0" xfId="101" applyFont="1" applyFill="1">
      <alignment/>
      <protection/>
    </xf>
    <xf numFmtId="0" fontId="91" fillId="45" borderId="0" xfId="101" applyFill="1">
      <alignment/>
      <protection/>
    </xf>
    <xf numFmtId="0" fontId="0" fillId="45" borderId="0" xfId="101" applyFont="1" applyFill="1">
      <alignment/>
      <protection/>
    </xf>
    <xf numFmtId="0" fontId="20" fillId="0" borderId="0" xfId="101" applyFont="1" applyFill="1">
      <alignment/>
      <protection/>
    </xf>
    <xf numFmtId="0" fontId="0" fillId="44" borderId="0" xfId="101" applyFont="1" applyFill="1">
      <alignment/>
      <protection/>
    </xf>
    <xf numFmtId="0" fontId="25" fillId="0" borderId="0" xfId="101" applyFont="1">
      <alignment/>
      <protection/>
    </xf>
    <xf numFmtId="0" fontId="0" fillId="43" borderId="0" xfId="101" applyFont="1" applyFill="1" applyAlignment="1">
      <alignment vertical="center"/>
      <protection/>
    </xf>
    <xf numFmtId="0" fontId="0" fillId="43" borderId="0" xfId="101" applyFont="1" applyFill="1">
      <alignment/>
      <protection/>
    </xf>
    <xf numFmtId="0" fontId="7" fillId="0" borderId="0" xfId="101" applyFont="1" applyFill="1" applyBorder="1" applyAlignment="1">
      <alignment horizontal="left"/>
      <protection/>
    </xf>
    <xf numFmtId="0" fontId="120" fillId="0" borderId="0" xfId="101" applyFont="1" applyFill="1">
      <alignment/>
      <protection/>
    </xf>
    <xf numFmtId="0" fontId="1" fillId="0" borderId="10" xfId="101" applyFont="1" applyFill="1" applyBorder="1" applyAlignment="1">
      <alignment wrapText="1"/>
      <protection/>
    </xf>
    <xf numFmtId="167" fontId="0" fillId="0" borderId="0" xfId="0" applyNumberFormat="1" applyFont="1" applyAlignment="1">
      <alignment horizontal="right"/>
    </xf>
    <xf numFmtId="0" fontId="122" fillId="26" borderId="0" xfId="63" applyFont="1" applyAlignment="1">
      <alignment/>
    </xf>
    <xf numFmtId="173" fontId="91" fillId="0" borderId="0" xfId="101" applyNumberFormat="1" applyFill="1" applyAlignment="1">
      <alignment horizontal="center"/>
      <protection/>
    </xf>
    <xf numFmtId="49" fontId="0" fillId="0" borderId="0" xfId="101" applyNumberFormat="1" applyFont="1" applyFill="1" applyAlignment="1">
      <alignment horizontal="left"/>
      <protection/>
    </xf>
    <xf numFmtId="0" fontId="91" fillId="44" borderId="0" xfId="101" applyFill="1">
      <alignment/>
      <protection/>
    </xf>
    <xf numFmtId="173" fontId="91" fillId="44" borderId="0" xfId="101" applyNumberFormat="1" applyFill="1" applyAlignment="1">
      <alignment horizontal="center"/>
      <protection/>
    </xf>
    <xf numFmtId="49" fontId="0" fillId="44" borderId="0" xfId="101" applyNumberFormat="1" applyFont="1" applyFill="1" applyAlignment="1">
      <alignment horizontal="left"/>
      <protection/>
    </xf>
    <xf numFmtId="0" fontId="0" fillId="44" borderId="0" xfId="0" applyFill="1" applyAlignment="1">
      <alignment/>
    </xf>
    <xf numFmtId="17" fontId="0" fillId="44" borderId="0" xfId="0" applyNumberFormat="1" applyFill="1" applyAlignment="1">
      <alignment horizontal="left"/>
    </xf>
    <xf numFmtId="173" fontId="0" fillId="44" borderId="0" xfId="0" applyNumberFormat="1" applyFill="1" applyAlignment="1">
      <alignment horizontal="center"/>
    </xf>
    <xf numFmtId="0" fontId="0" fillId="44" borderId="0" xfId="0" applyFont="1" applyFill="1" applyAlignment="1">
      <alignment/>
    </xf>
    <xf numFmtId="0" fontId="0" fillId="44" borderId="0" xfId="0" applyFont="1" applyFill="1" applyAlignment="1">
      <alignment horizontal="right"/>
    </xf>
    <xf numFmtId="0" fontId="0" fillId="44" borderId="0" xfId="0" applyNumberFormat="1" applyFill="1" applyAlignment="1">
      <alignment horizontal="left"/>
    </xf>
    <xf numFmtId="173" fontId="0" fillId="44" borderId="0" xfId="0" applyNumberFormat="1" applyFill="1" applyAlignment="1">
      <alignment horizontal="left"/>
    </xf>
    <xf numFmtId="17" fontId="0" fillId="44" borderId="0" xfId="0" applyNumberFormat="1" applyFont="1" applyFill="1" applyAlignment="1">
      <alignment horizontal="left"/>
    </xf>
    <xf numFmtId="0" fontId="0" fillId="44" borderId="0" xfId="0" applyFont="1" applyFill="1" applyAlignment="1">
      <alignment horizontal="left"/>
    </xf>
    <xf numFmtId="0" fontId="0" fillId="0" borderId="0" xfId="0" applyFont="1" applyFill="1" applyAlignment="1">
      <alignment vertical="center" wrapText="1"/>
    </xf>
    <xf numFmtId="0" fontId="0" fillId="44" borderId="0" xfId="0" applyFont="1" applyFill="1" applyAlignment="1">
      <alignment horizontal="left"/>
    </xf>
    <xf numFmtId="172" fontId="0" fillId="44" borderId="0" xfId="0" applyNumberFormat="1" applyFont="1" applyFill="1" applyAlignment="1">
      <alignment horizontal="left"/>
    </xf>
    <xf numFmtId="0" fontId="0" fillId="44" borderId="0" xfId="64" applyFont="1" applyFill="1" applyAlignment="1">
      <alignment/>
    </xf>
    <xf numFmtId="0" fontId="0" fillId="44" borderId="0" xfId="0" applyFill="1" applyAlignment="1">
      <alignment horizontal="left"/>
    </xf>
    <xf numFmtId="173" fontId="0" fillId="44" borderId="0" xfId="0" applyNumberFormat="1" applyFont="1" applyFill="1" applyAlignment="1">
      <alignment horizontal="center"/>
    </xf>
    <xf numFmtId="49" fontId="0" fillId="44" borderId="0" xfId="0" applyNumberFormat="1" applyFont="1" applyFill="1" applyAlignment="1">
      <alignment horizontal="left"/>
    </xf>
    <xf numFmtId="14" fontId="15" fillId="0" borderId="0" xfId="0" applyNumberFormat="1" applyFont="1" applyAlignment="1">
      <alignment horizontal="center"/>
    </xf>
    <xf numFmtId="0" fontId="7" fillId="0" borderId="0" xfId="0" applyFont="1" applyAlignment="1">
      <alignment horizontal="center"/>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2" xfId="72"/>
    <cellStyle name="Comma 3" xfId="73"/>
    <cellStyle name="Currency" xfId="74"/>
    <cellStyle name="Currency [0]" xfId="75"/>
    <cellStyle name="Currency [0] 2" xfId="76"/>
    <cellStyle name="Currency 2" xfId="77"/>
    <cellStyle name="Currency 3"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Hyperlink 2" xfId="93"/>
    <cellStyle name="Hyperlink 3" xfId="94"/>
    <cellStyle name="Input" xfId="95"/>
    <cellStyle name="Input 2" xfId="96"/>
    <cellStyle name="Linked Cell" xfId="97"/>
    <cellStyle name="Linked Cell 2" xfId="98"/>
    <cellStyle name="Neutral" xfId="99"/>
    <cellStyle name="Neutral 2" xfId="100"/>
    <cellStyle name="Normal 2" xfId="101"/>
    <cellStyle name="Normal 3" xfId="102"/>
    <cellStyle name="Normal 3 2" xfId="103"/>
    <cellStyle name="Normal 3 3" xfId="104"/>
    <cellStyle name="Normal 4" xfId="105"/>
    <cellStyle name="Note" xfId="106"/>
    <cellStyle name="Note 2" xfId="107"/>
    <cellStyle name="Output" xfId="108"/>
    <cellStyle name="Output 2" xfId="109"/>
    <cellStyle name="Percent" xfId="110"/>
    <cellStyle name="Percent 2" xfId="111"/>
    <cellStyle name="Title" xfId="112"/>
    <cellStyle name="Title 2" xfId="113"/>
    <cellStyle name="Total" xfId="114"/>
    <cellStyle name="Total 2" xfId="115"/>
    <cellStyle name="Warning Text" xfId="116"/>
    <cellStyle name="Warning Text 2" xfId="117"/>
  </cellStyles>
  <dxfs count="13">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13</xdr:col>
      <xdr:colOff>0</xdr:colOff>
      <xdr:row>55</xdr:row>
      <xdr:rowOff>142875</xdr:rowOff>
    </xdr:to>
    <xdr:sp>
      <xdr:nvSpPr>
        <xdr:cNvPr id="1" name="TextBox 1"/>
        <xdr:cNvSpPr txBox="1">
          <a:spLocks noChangeArrowheads="1"/>
        </xdr:cNvSpPr>
      </xdr:nvSpPr>
      <xdr:spPr>
        <a:xfrm>
          <a:off x="314325" y="238125"/>
          <a:ext cx="8077200" cy="1193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VOLTAGE SCHEDULES 2022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Effective January</a:t>
          </a:r>
          <a:r>
            <a:rPr lang="en-US" cap="none" sz="1100" b="1" i="0" u="none" baseline="0">
              <a:solidFill>
                <a:srgbClr val="000000"/>
              </a:solidFill>
              <a:latin typeface="Calibri"/>
              <a:ea typeface="Calibri"/>
              <a:cs typeface="Calibri"/>
            </a:rPr>
            <a:t> 14th,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2022</a:t>
          </a:r>
          <a:r>
            <a:rPr lang="en-US" cap="none" sz="11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times for changes are according to BPA Timetable to help coordinate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voltage schedules on the entire NW</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transmission system.</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NOTES:</a:t>
          </a:r>
          <a:r>
            <a:rPr lang="en-US" cap="none" sz="1400" b="1" i="0" u="sng"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These voltage</a:t>
          </a:r>
          <a:r>
            <a:rPr lang="en-US" cap="none" sz="1400" b="1" i="0" u="none" baseline="0">
              <a:solidFill>
                <a:srgbClr val="000000"/>
              </a:solidFill>
              <a:latin typeface="Calibri"/>
              <a:ea typeface="Calibri"/>
              <a:cs typeface="Calibri"/>
            </a:rPr>
            <a:t> schedules </a:t>
          </a:r>
          <a:r>
            <a:rPr lang="en-US" cap="none" sz="1400" b="1" i="0" u="none" baseline="0">
              <a:solidFill>
                <a:srgbClr val="000000"/>
              </a:solidFill>
              <a:latin typeface="Calibri"/>
              <a:ea typeface="Calibri"/>
              <a:cs typeface="Calibri"/>
            </a:rPr>
            <a:t>do not supersede Dispatch Standing Orders</a:t>
          </a:r>
          <a:r>
            <a:rPr lang="en-US" cap="none" sz="1400" b="1" i="0" u="none" baseline="0">
              <a:solidFill>
                <a:srgbClr val="000000"/>
              </a:solidFill>
              <a:latin typeface="Calibri"/>
              <a:ea typeface="Calibri"/>
              <a:cs typeface="Calibri"/>
            </a:rPr>
            <a:t> or Study Limits Information Memos.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voltage schedule is a guide of preferred operating voltages and the</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associated alarms allowing dispatchers the ability to control voltage prior to</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any automatic actions.  The described voltage set point and/or band is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needed for</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voltage support and is incorporated into system studies.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These</a:t>
          </a:r>
          <a:r>
            <a:rPr lang="en-US" cap="none" sz="1400" b="1" i="0" u="none" baseline="0">
              <a:solidFill>
                <a:srgbClr val="000000"/>
              </a:solidFill>
              <a:latin typeface="Calibri"/>
              <a:ea typeface="Calibri"/>
              <a:cs typeface="Calibri"/>
            </a:rPr>
            <a:t> voltage set points and/or bands are not System Voltage Limit SOLs. These voltage schedules are not voltage droop settings, they may be used as a starting point for voltage droop settings.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a:t>
          </a:r>
          <a:r>
            <a:rPr lang="en-US" cap="none" sz="1400" b="1" i="0" u="none" baseline="0">
              <a:solidFill>
                <a:srgbClr val="000000"/>
              </a:solidFill>
              <a:latin typeface="Calibri"/>
              <a:ea typeface="Calibri"/>
              <a:cs typeface="Calibri"/>
            </a:rPr>
            <a:t> voltage schedule</a:t>
          </a:r>
          <a:r>
            <a:rPr lang="en-US" cap="none" sz="1400" b="1" i="0" u="none" baseline="0">
              <a:solidFill>
                <a:srgbClr val="000000"/>
              </a:solidFill>
              <a:latin typeface="Calibri"/>
              <a:ea typeface="Calibri"/>
              <a:cs typeface="Calibri"/>
            </a:rPr>
            <a:t> is written for the purpose of normal day to day voltage coordination.</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appropriate Transmission Dispatcher can require deviations from this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printed schedule as conditions on the grid require it.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Attention GOP's: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generator voltage schedule assumes that the Generator Operator will</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follow the schedule while on-line and synchronized to the grid.</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GOP Notifications to BPA (TOP)</a:t>
          </a:r>
          <a:r>
            <a:rPr lang="en-US" cap="none" sz="1400" b="1" i="0" u="none" baseline="0">
              <a:solidFill>
                <a:srgbClr val="000000"/>
              </a:solidFill>
              <a:latin typeface="Calibri"/>
              <a:ea typeface="Calibri"/>
              <a:cs typeface="Calibri"/>
            </a:rPr>
            <a:t> when voltage schedule is not being maintained: 
</a:t>
          </a:r>
          <a:r>
            <a:rPr lang="en-US" cap="none" sz="1400" b="1" i="0" u="none" baseline="0">
              <a:solidFill>
                <a:srgbClr val="000000"/>
              </a:solidFill>
              <a:latin typeface="Calibri"/>
              <a:ea typeface="Calibri"/>
              <a:cs typeface="Calibri"/>
            </a:rPr>
            <a:t>1. If the Generator Operator has an Large or Small Generator Interconnection Agreement (LGIA/SGIA) with BPA that specifies a power factor, and that power factor can not be provided, call BPA Dispatch.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If the Generator Operator does not have an LGIA/SGIA with BPA that specifies a power factor, and the generating facility reactive capability is not being fully utilized, call BPA Dispatch.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VAR-002-4.1, Requirement 1 footnotes #1 and #2:</a:t>
          </a:r>
          <a:r>
            <a:rPr lang="en-US" cap="none" sz="1400" b="1" i="0" u="none" baseline="0">
              <a:solidFill>
                <a:srgbClr val="000000"/>
              </a:solidFill>
              <a:latin typeface="Calibri"/>
              <a:ea typeface="Calibri"/>
              <a:cs typeface="Calibri"/>
            </a:rPr>
            <a:t> 
</a:t>
          </a:r>
          <a:r>
            <a:rPr lang="en-US" cap="none" sz="1400" b="0" i="0" u="none" baseline="30000">
              <a:solidFill>
                <a:srgbClr val="000000"/>
              </a:solidFill>
              <a:latin typeface="Calibri"/>
              <a:ea typeface="Calibri"/>
              <a:cs typeface="Calibri"/>
            </a:rPr>
            <a:t>[1]</a:t>
          </a:r>
          <a:r>
            <a:rPr lang="en-US" cap="none" sz="1400" b="0" i="0" u="none" baseline="0">
              <a:solidFill>
                <a:srgbClr val="000000"/>
              </a:solidFill>
              <a:latin typeface="Calibri"/>
              <a:ea typeface="Calibri"/>
              <a:cs typeface="Calibri"/>
            </a:rPr>
            <a:t> Start-up is deemed to have ended when the generator is ramped up to its minimum continuously</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sustainable load and the generator is prepared for continuous operation.</a:t>
          </a:r>
          <a:r>
            <a:rPr lang="en-US" cap="none" sz="1400" b="0" i="0" u="none" baseline="0">
              <a:solidFill>
                <a:srgbClr val="000000"/>
              </a:solidFill>
              <a:latin typeface="Calibri"/>
              <a:ea typeface="Calibri"/>
              <a:cs typeface="Calibri"/>
            </a:rPr>
            <a:t> 
</a:t>
          </a:r>
          <a:r>
            <a:rPr lang="en-US" cap="none" sz="1400" b="0" i="0" u="none" baseline="30000">
              <a:solidFill>
                <a:srgbClr val="000000"/>
              </a:solidFill>
              <a:latin typeface="Calibri"/>
              <a:ea typeface="Calibri"/>
              <a:cs typeface="Calibri"/>
            </a:rPr>
            <a:t>[2]</a:t>
          </a:r>
          <a:r>
            <a:rPr lang="en-US" cap="none" sz="1400" b="0" i="0" u="none" baseline="0">
              <a:solidFill>
                <a:srgbClr val="000000"/>
              </a:solidFill>
              <a:latin typeface="Calibri"/>
              <a:ea typeface="Calibri"/>
              <a:cs typeface="Calibri"/>
            </a:rPr>
            <a:t> Shutdown is deemed to begin when the generator is ramped down to its minimum continuously</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sustainable load and the generator is prepared to go offline.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distributed generation the threshold for start-up and shutdown should be considered at 20% of the plant total capability</a:t>
          </a:r>
          <a:r>
            <a:rPr lang="en-US" cap="none" sz="1400" b="0" i="0" u="none" baseline="0">
              <a:solidFill>
                <a:srgbClr val="000000"/>
              </a:solidFill>
              <a:latin typeface="Calibri"/>
              <a:ea typeface="Calibri"/>
              <a:cs typeface="Calibri"/>
            </a:rPr>
            <a:t> or as specified in LGIA/SGIA.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QUESTION OR COMMENTS:</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James Wong 
</a:t>
          </a:r>
          <a:r>
            <a:rPr lang="en-US" cap="none" sz="1400" b="0" i="0" u="none" baseline="0">
              <a:solidFill>
                <a:srgbClr val="000000"/>
              </a:solidFill>
              <a:latin typeface="Calibri"/>
              <a:ea typeface="Calibri"/>
              <a:cs typeface="Calibri"/>
            </a:rPr>
            <a:t>(509) 822-4638</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Email: jxwong@bpa.gov</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Audrey Stevenson
</a:t>
          </a:r>
          <a:r>
            <a:rPr lang="en-US" cap="none" sz="1400" b="0" i="0" u="none" baseline="0">
              <a:solidFill>
                <a:srgbClr val="000000"/>
              </a:solidFill>
              <a:latin typeface="Calibri"/>
              <a:ea typeface="Calibri"/>
              <a:cs typeface="Calibri"/>
            </a:rPr>
            <a:t>(509) 319-3715
</a:t>
          </a:r>
          <a:r>
            <a:rPr lang="en-US" cap="none" sz="1400" b="0" i="0" u="none" baseline="0">
              <a:solidFill>
                <a:srgbClr val="000000"/>
              </a:solidFill>
              <a:latin typeface="Calibri"/>
              <a:ea typeface="Calibri"/>
              <a:cs typeface="Calibri"/>
            </a:rPr>
            <a:t>Email:</a:t>
          </a:r>
          <a:r>
            <a:rPr lang="en-US" cap="none" sz="1400" b="0" i="0" u="none" baseline="0">
              <a:solidFill>
                <a:srgbClr val="000000"/>
              </a:solidFill>
              <a:latin typeface="Calibri"/>
              <a:ea typeface="Calibri"/>
              <a:cs typeface="Calibri"/>
            </a:rPr>
            <a:t> acstevenson@bpa.gov</a:t>
          </a:r>
        </a:p>
      </xdr:txBody>
    </xdr:sp>
    <xdr:clientData/>
  </xdr:twoCellAnchor>
  <xdr:twoCellAnchor editAs="oneCell">
    <xdr:from>
      <xdr:col>1</xdr:col>
      <xdr:colOff>238125</xdr:colOff>
      <xdr:row>3</xdr:row>
      <xdr:rowOff>0</xdr:rowOff>
    </xdr:from>
    <xdr:to>
      <xdr:col>4</xdr:col>
      <xdr:colOff>85725</xdr:colOff>
      <xdr:row>10</xdr:row>
      <xdr:rowOff>85725</xdr:rowOff>
    </xdr:to>
    <xdr:pic>
      <xdr:nvPicPr>
        <xdr:cNvPr id="2" name="Picture 2"/>
        <xdr:cNvPicPr preferRelativeResize="1">
          <a:picLocks noChangeAspect="1"/>
        </xdr:cNvPicPr>
      </xdr:nvPicPr>
      <xdr:blipFill>
        <a:blip r:embed="rId1"/>
        <a:stretch>
          <a:fillRect/>
        </a:stretch>
      </xdr:blipFill>
      <xdr:spPr>
        <a:xfrm>
          <a:off x="571500" y="771525"/>
          <a:ext cx="2019300" cy="1828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66675</xdr:rowOff>
    </xdr:from>
    <xdr:to>
      <xdr:col>15</xdr:col>
      <xdr:colOff>885825</xdr:colOff>
      <xdr:row>26</xdr:row>
      <xdr:rowOff>0</xdr:rowOff>
    </xdr:to>
    <xdr:sp>
      <xdr:nvSpPr>
        <xdr:cNvPr id="1" name="TextBox 1"/>
        <xdr:cNvSpPr txBox="1">
          <a:spLocks noChangeArrowheads="1"/>
        </xdr:cNvSpPr>
      </xdr:nvSpPr>
      <xdr:spPr>
        <a:xfrm>
          <a:off x="619125" y="1162050"/>
          <a:ext cx="11077575"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latin typeface="Arial"/>
              <a:ea typeface="Arial"/>
              <a:cs typeface="Arial"/>
            </a:rPr>
            <a:t>Definitions: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BUS</a:t>
          </a:r>
          <a:r>
            <a:rPr lang="en-US" cap="none" sz="1200" b="1" i="0" u="none" baseline="0">
              <a:solidFill>
                <a:srgbClr val="000000"/>
              </a:solidFill>
              <a:latin typeface="Arial"/>
              <a:ea typeface="Arial"/>
              <a:cs typeface="Arial"/>
            </a:rPr>
            <a:t> KV:</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Nominal kV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TARGET:</a:t>
          </a:r>
          <a:r>
            <a:rPr lang="en-US" cap="none" sz="1200" b="1"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Sub schedules: </a:t>
          </a:r>
          <a:r>
            <a:rPr lang="en-US" cap="none" sz="1200" b="0" i="0" u="none" baseline="0">
              <a:solidFill>
                <a:srgbClr val="000000"/>
              </a:solidFill>
              <a:latin typeface="Arial"/>
              <a:ea typeface="Arial"/>
              <a:cs typeface="Arial"/>
            </a:rPr>
            <a:t>Voltage set point that dispatch targets by utilizing their reactive devices to control voltage.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Gen Schedules: </a:t>
          </a:r>
          <a:r>
            <a:rPr lang="en-US" cap="none" sz="1200" b="0" i="0" u="none" baseline="0">
              <a:solidFill>
                <a:srgbClr val="000000"/>
              </a:solidFill>
              <a:latin typeface="Arial"/>
              <a:ea typeface="Arial"/>
              <a:cs typeface="Arial"/>
            </a:rPr>
            <a:t>Voltage set point that the plant uses to control the Reference Voltage. 
</a:t>
          </a:r>
          <a:r>
            <a:rPr lang="en-US" cap="none" sz="1200" b="1" i="0" u="none" baseline="0">
              <a:solidFill>
                <a:srgbClr val="000000"/>
              </a:solidFill>
              <a:latin typeface="Arial"/>
              <a:ea typeface="Arial"/>
              <a:cs typeface="Arial"/>
            </a:rPr>
            <a:t>
</a:t>
          </a:r>
          <a:r>
            <a:rPr lang="en-US" cap="none" sz="1200" b="1" i="0" u="none" baseline="0">
              <a:solidFill>
                <a:srgbClr val="33CCCC"/>
              </a:solidFill>
              <a:latin typeface="Arial"/>
              <a:ea typeface="Arial"/>
              <a:cs typeface="Arial"/>
            </a:rPr>
            <a:t>HI- MED-LOW: </a:t>
          </a:r>
          <a:r>
            <a:rPr lang="en-US" cap="none" sz="1200" b="0" i="0" u="none" baseline="0">
              <a:solidFill>
                <a:srgbClr val="000000"/>
              </a:solidFill>
              <a:latin typeface="Arial"/>
              <a:ea typeface="Arial"/>
              <a:cs typeface="Arial"/>
            </a:rPr>
            <a:t>Time of day Target or range (Max/Min) that is applied to a non time of day Target. The range is a “tolerance band”, </a:t>
          </a:r>
          <a:r>
            <a:rPr lang="en-US" cap="none" sz="1200" b="1" i="0" u="sng"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a control dead-band in the generator’s excitation system (see examples below).
</a:t>
          </a:r>
          <a:r>
            <a:rPr lang="en-US" cap="none" sz="1200" b="1" i="0" u="none" baseline="0">
              <a:solidFill>
                <a:srgbClr val="000000"/>
              </a:solidFill>
              <a:latin typeface="Arial"/>
              <a:ea typeface="Arial"/>
              <a:cs typeface="Arial"/>
            </a:rPr>
            <a:t>
</a:t>
          </a:r>
          <a:r>
            <a:rPr lang="en-US" cap="none" sz="1200" b="1" i="0" u="none" baseline="0">
              <a:solidFill>
                <a:srgbClr val="33CCCC"/>
              </a:solidFill>
              <a:latin typeface="Arial"/>
              <a:ea typeface="Arial"/>
              <a:cs typeface="Arial"/>
            </a:rPr>
            <a:t>BAND (+/-kV): </a:t>
          </a:r>
          <a:r>
            <a:rPr lang="en-US" cap="none" sz="1200" b="0" i="0" u="none" baseline="0">
              <a:solidFill>
                <a:srgbClr val="000000"/>
              </a:solidFill>
              <a:latin typeface="Arial"/>
              <a:ea typeface="Arial"/>
              <a:cs typeface="Arial"/>
            </a:rPr>
            <a:t>Allowed band applied to time of day Target or range. The Band is a “tolerance band”, </a:t>
          </a:r>
          <a:r>
            <a:rPr lang="en-US" cap="none" sz="1200" b="1" i="0" u="sng"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a control dead-band in the generator’s excitation system (see examples below). Required value in  VAR-001-4 revision.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REFERENCE VOLTAGE: </a:t>
          </a:r>
          <a:r>
            <a:rPr lang="en-US" cap="none" sz="1200" b="0" i="0" u="none" baseline="0">
              <a:solidFill>
                <a:srgbClr val="000000"/>
              </a:solidFill>
              <a:latin typeface="Arial"/>
              <a:ea typeface="Arial"/>
              <a:cs typeface="Arial"/>
            </a:rPr>
            <a:t>Point where plant is referencing voltage to control to the Target.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REMARKS: </a:t>
          </a:r>
          <a:r>
            <a:rPr lang="en-US" cap="none" sz="1200" b="0" i="0" u="none" baseline="0">
              <a:solidFill>
                <a:srgbClr val="000000"/>
              </a:solidFill>
              <a:latin typeface="Arial"/>
              <a:ea typeface="Arial"/>
              <a:cs typeface="Arial"/>
            </a:rPr>
            <a:t>Internal or external notes for that plant.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TIMETABLE: </a:t>
          </a:r>
          <a:r>
            <a:rPr lang="en-US" cap="none" sz="1200" b="0" i="0" u="none" baseline="0">
              <a:solidFill>
                <a:srgbClr val="000000"/>
              </a:solidFill>
              <a:latin typeface="Arial"/>
              <a:ea typeface="Arial"/>
              <a:cs typeface="Arial"/>
            </a:rPr>
            <a:t>Sheet in voltage schedule file, that provides days and times for when HI-MED-LOW Targets should be used.</a:t>
          </a:r>
        </a:p>
      </xdr:txBody>
    </xdr:sp>
    <xdr:clientData/>
  </xdr:twoCellAnchor>
  <xdr:twoCellAnchor>
    <xdr:from>
      <xdr:col>1</xdr:col>
      <xdr:colOff>0</xdr:colOff>
      <xdr:row>27</xdr:row>
      <xdr:rowOff>0</xdr:rowOff>
    </xdr:from>
    <xdr:to>
      <xdr:col>16</xdr:col>
      <xdr:colOff>0</xdr:colOff>
      <xdr:row>30</xdr:row>
      <xdr:rowOff>0</xdr:rowOff>
    </xdr:to>
    <xdr:sp>
      <xdr:nvSpPr>
        <xdr:cNvPr id="2" name="TextBox 2"/>
        <xdr:cNvSpPr txBox="1">
          <a:spLocks noChangeArrowheads="1"/>
        </xdr:cNvSpPr>
      </xdr:nvSpPr>
      <xdr:spPr>
        <a:xfrm>
          <a:off x="609600" y="4695825"/>
          <a:ext cx="110966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Flat Schedule: 
</a:t>
          </a:r>
          <a:r>
            <a:rPr lang="en-US" cap="none" sz="1100" b="0" i="0" u="none" baseline="0">
              <a:solidFill>
                <a:srgbClr val="000000"/>
              </a:solidFill>
              <a:latin typeface="Arial"/>
              <a:ea typeface="Arial"/>
              <a:cs typeface="Arial"/>
            </a:rPr>
            <a:t>Target</a:t>
          </a:r>
          <a:r>
            <a:rPr lang="en-US" cap="none" sz="1100" b="0" i="0" u="none" baseline="0">
              <a:solidFill>
                <a:srgbClr val="000000"/>
              </a:solidFill>
              <a:latin typeface="Arial"/>
              <a:ea typeface="Arial"/>
              <a:cs typeface="Arial"/>
            </a:rPr>
            <a:t> is not adjusted throughout the day.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31</xdr:row>
      <xdr:rowOff>161925</xdr:rowOff>
    </xdr:from>
    <xdr:to>
      <xdr:col>16</xdr:col>
      <xdr:colOff>0</xdr:colOff>
      <xdr:row>34</xdr:row>
      <xdr:rowOff>161925</xdr:rowOff>
    </xdr:to>
    <xdr:sp>
      <xdr:nvSpPr>
        <xdr:cNvPr id="3" name="TextBox 4"/>
        <xdr:cNvSpPr txBox="1">
          <a:spLocks noChangeArrowheads="1"/>
        </xdr:cNvSpPr>
      </xdr:nvSpPr>
      <xdr:spPr>
        <a:xfrm>
          <a:off x="609600" y="5543550"/>
          <a:ext cx="110966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a:t>
          </a:r>
          <a:r>
            <a:rPr lang="en-US" cap="none" sz="1100" b="0" i="0" u="none" baseline="0">
              <a:solidFill>
                <a:srgbClr val="000000"/>
              </a:solidFill>
              <a:latin typeface="Arial"/>
              <a:ea typeface="Arial"/>
              <a:cs typeface="Arial"/>
            </a:rPr>
            <a:t> the example above, Plant X would set their Target to 117kV for Station X. The band of +/-3kV, allows the station voltage to vary +/-3kV from the flat Target due to system conditions. Station X's voltage schedule varies from 120kV to 114kV with Plant X's Target set to 117kV. </a:t>
          </a:r>
          <a:r>
            <a:rPr lang="en-US" cap="none" sz="1100" b="0" i="0" u="none" baseline="0">
              <a:solidFill>
                <a:srgbClr val="000000"/>
              </a:solidFill>
              <a:latin typeface="Arial"/>
              <a:ea typeface="Arial"/>
              <a:cs typeface="Arial"/>
            </a:rPr>
            <a:t>   </a:t>
          </a:r>
        </a:p>
      </xdr:txBody>
    </xdr:sp>
    <xdr:clientData/>
  </xdr:twoCellAnchor>
  <xdr:twoCellAnchor>
    <xdr:from>
      <xdr:col>1</xdr:col>
      <xdr:colOff>9525</xdr:colOff>
      <xdr:row>36</xdr:row>
      <xdr:rowOff>9525</xdr:rowOff>
    </xdr:from>
    <xdr:to>
      <xdr:col>15</xdr:col>
      <xdr:colOff>885825</xdr:colOff>
      <xdr:row>40</xdr:row>
      <xdr:rowOff>0</xdr:rowOff>
    </xdr:to>
    <xdr:sp>
      <xdr:nvSpPr>
        <xdr:cNvPr id="4" name="TextBox 5"/>
        <xdr:cNvSpPr txBox="1">
          <a:spLocks noChangeArrowheads="1"/>
        </xdr:cNvSpPr>
      </xdr:nvSpPr>
      <xdr:spPr>
        <a:xfrm>
          <a:off x="619125" y="6200775"/>
          <a:ext cx="1107757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Time</a:t>
          </a:r>
          <a:r>
            <a:rPr lang="en-US" cap="none" sz="1100" b="1" i="0" u="none" baseline="0">
              <a:solidFill>
                <a:srgbClr val="000000"/>
              </a:solidFill>
              <a:latin typeface="Arial"/>
              <a:ea typeface="Arial"/>
              <a:cs typeface="Arial"/>
            </a:rPr>
            <a:t> of Day Schedule: 
</a:t>
          </a:r>
          <a:r>
            <a:rPr lang="en-US" cap="none" sz="1100" b="0" i="0" u="none" baseline="0">
              <a:solidFill>
                <a:srgbClr val="000000"/>
              </a:solidFill>
              <a:latin typeface="Arial"/>
              <a:ea typeface="Arial"/>
              <a:cs typeface="Arial"/>
            </a:rPr>
            <a:t>Target is adjusted throughout the day according to Timetable.
</a:t>
          </a:r>
          <a:r>
            <a:rPr lang="en-US" cap="none" sz="1100" b="0" i="0" u="none" baseline="0">
              <a:solidFill>
                <a:srgbClr val="000000"/>
              </a:solidFill>
              <a:latin typeface="Arial"/>
              <a:ea typeface="Arial"/>
              <a:cs typeface="Arial"/>
            </a:rPr>
            <a:t>   </a:t>
          </a:r>
        </a:p>
      </xdr:txBody>
    </xdr:sp>
    <xdr:clientData/>
  </xdr:twoCellAnchor>
  <xdr:twoCellAnchor>
    <xdr:from>
      <xdr:col>1</xdr:col>
      <xdr:colOff>9525</xdr:colOff>
      <xdr:row>42</xdr:row>
      <xdr:rowOff>0</xdr:rowOff>
    </xdr:from>
    <xdr:to>
      <xdr:col>16</xdr:col>
      <xdr:colOff>0</xdr:colOff>
      <xdr:row>45</xdr:row>
      <xdr:rowOff>123825</xdr:rowOff>
    </xdr:to>
    <xdr:sp>
      <xdr:nvSpPr>
        <xdr:cNvPr id="5" name="TextBox 6"/>
        <xdr:cNvSpPr txBox="1">
          <a:spLocks noChangeArrowheads="1"/>
        </xdr:cNvSpPr>
      </xdr:nvSpPr>
      <xdr:spPr>
        <a:xfrm>
          <a:off x="619125" y="7162800"/>
          <a:ext cx="1108710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a:t>
          </a:r>
          <a:r>
            <a:rPr lang="en-US" cap="none" sz="1100" b="0" i="0" u="none" baseline="0">
              <a:solidFill>
                <a:srgbClr val="000000"/>
              </a:solidFill>
              <a:latin typeface="Arial"/>
              <a:ea typeface="Arial"/>
              <a:cs typeface="Arial"/>
            </a:rPr>
            <a:t> the example above, Plant X would set their Target to 118kV, 117kV, or 116kV (HI, MED, or LOW respectively) depending on the time of day (see Timetable) for Station X. The band of +/- 3kV, allows the station to vary +/- 3kV from the applicable Target due to system conditions. Station X's voltage schedule during HI varies from 121kV to 115kV with Plant X's Target set to 118kV. </a:t>
          </a:r>
        </a:p>
      </xdr:txBody>
    </xdr:sp>
    <xdr:clientData/>
  </xdr:twoCellAnchor>
  <xdr:twoCellAnchor>
    <xdr:from>
      <xdr:col>1</xdr:col>
      <xdr:colOff>0</xdr:colOff>
      <xdr:row>51</xdr:row>
      <xdr:rowOff>0</xdr:rowOff>
    </xdr:from>
    <xdr:to>
      <xdr:col>15</xdr:col>
      <xdr:colOff>885825</xdr:colOff>
      <xdr:row>54</xdr:row>
      <xdr:rowOff>0</xdr:rowOff>
    </xdr:to>
    <xdr:sp>
      <xdr:nvSpPr>
        <xdr:cNvPr id="6" name="TextBox 10"/>
        <xdr:cNvSpPr txBox="1">
          <a:spLocks noChangeArrowheads="1"/>
        </xdr:cNvSpPr>
      </xdr:nvSpPr>
      <xdr:spPr>
        <a:xfrm>
          <a:off x="609600" y="8620125"/>
          <a:ext cx="1108710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 the example above, Plant X would set their Target to 117kV for Station X. The Max and Min is the voltage range around the Target. The band allowance of +/-3kV, allows the station to vary +/-3kV from the Max and Min due to system conditions. Station X's voltage schedule varies from 122kV to 113kV with Plant X's Target set to 117kV. </a:t>
          </a:r>
        </a:p>
      </xdr:txBody>
    </xdr:sp>
    <xdr:clientData/>
  </xdr:twoCellAnchor>
  <xdr:twoCellAnchor>
    <xdr:from>
      <xdr:col>1</xdr:col>
      <xdr:colOff>0</xdr:colOff>
      <xdr:row>46</xdr:row>
      <xdr:rowOff>0</xdr:rowOff>
    </xdr:from>
    <xdr:to>
      <xdr:col>16</xdr:col>
      <xdr:colOff>0</xdr:colOff>
      <xdr:row>48</xdr:row>
      <xdr:rowOff>152400</xdr:rowOff>
    </xdr:to>
    <xdr:sp>
      <xdr:nvSpPr>
        <xdr:cNvPr id="7" name="TextBox 14"/>
        <xdr:cNvSpPr txBox="1">
          <a:spLocks noChangeArrowheads="1"/>
        </xdr:cNvSpPr>
      </xdr:nvSpPr>
      <xdr:spPr>
        <a:xfrm>
          <a:off x="609600" y="7810500"/>
          <a:ext cx="1109662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Range with Target Schedule</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Target and range are not adjusted throughout the day.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editAs="oneCell">
    <xdr:from>
      <xdr:col>0</xdr:col>
      <xdr:colOff>381000</xdr:colOff>
      <xdr:row>0</xdr:row>
      <xdr:rowOff>133350</xdr:rowOff>
    </xdr:from>
    <xdr:to>
      <xdr:col>2</xdr:col>
      <xdr:colOff>85725</xdr:colOff>
      <xdr:row>4</xdr:row>
      <xdr:rowOff>104775</xdr:rowOff>
    </xdr:to>
    <xdr:pic>
      <xdr:nvPicPr>
        <xdr:cNvPr id="8" name="Picture 7"/>
        <xdr:cNvPicPr preferRelativeResize="1">
          <a:picLocks noChangeAspect="1"/>
        </xdr:cNvPicPr>
      </xdr:nvPicPr>
      <xdr:blipFill>
        <a:blip r:embed="rId1"/>
        <a:stretch>
          <a:fillRect/>
        </a:stretch>
      </xdr:blipFill>
      <xdr:spPr>
        <a:xfrm>
          <a:off x="381000" y="133350"/>
          <a:ext cx="1285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142875</xdr:rowOff>
    </xdr:from>
    <xdr:to>
      <xdr:col>1</xdr:col>
      <xdr:colOff>419100</xdr:colOff>
      <xdr:row>5</xdr:row>
      <xdr:rowOff>57150</xdr:rowOff>
    </xdr:to>
    <xdr:pic>
      <xdr:nvPicPr>
        <xdr:cNvPr id="1" name="Picture 2"/>
        <xdr:cNvPicPr preferRelativeResize="1">
          <a:picLocks noChangeAspect="1"/>
        </xdr:cNvPicPr>
      </xdr:nvPicPr>
      <xdr:blipFill>
        <a:blip r:embed="rId1"/>
        <a:stretch>
          <a:fillRect/>
        </a:stretch>
      </xdr:blipFill>
      <xdr:spPr>
        <a:xfrm>
          <a:off x="219075" y="142875"/>
          <a:ext cx="12858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1</xdr:col>
      <xdr:colOff>1257300</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114300"/>
          <a:ext cx="15240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38"/>
  <sheetViews>
    <sheetView tabSelected="1" zoomScalePageLayoutView="0" workbookViewId="0" topLeftCell="A1">
      <selection activeCell="A1" sqref="A1"/>
    </sheetView>
  </sheetViews>
  <sheetFormatPr defaultColWidth="9.140625" defaultRowHeight="12.75"/>
  <cols>
    <col min="1" max="1" width="5.00390625" style="9" customWidth="1"/>
    <col min="2" max="2" width="11.421875" style="9" customWidth="1"/>
    <col min="3" max="3" width="9.140625" style="9" customWidth="1"/>
    <col min="4" max="4" width="12.00390625" style="9" bestFit="1" customWidth="1"/>
    <col min="5" max="5" width="15.140625" style="9" bestFit="1" customWidth="1"/>
    <col min="6" max="16384" width="9.140625" style="9" customWidth="1"/>
  </cols>
  <sheetData>
    <row r="2" spans="3:8" s="11" customFormat="1" ht="20.25">
      <c r="C2" s="234"/>
      <c r="D2" s="234"/>
      <c r="E2" s="234"/>
      <c r="F2" s="234"/>
      <c r="G2" s="234"/>
      <c r="H2" s="234"/>
    </row>
    <row r="3" spans="3:7" s="11" customFormat="1" ht="20.25">
      <c r="C3" s="234"/>
      <c r="D3" s="234"/>
      <c r="E3" s="234"/>
      <c r="F3" s="234"/>
      <c r="G3" s="234"/>
    </row>
    <row r="4" spans="3:7" s="11" customFormat="1" ht="20.25">
      <c r="C4" s="233"/>
      <c r="D4" s="233"/>
      <c r="E4" s="233"/>
      <c r="F4" s="233"/>
      <c r="G4" s="233"/>
    </row>
    <row r="5" ht="20.25"/>
    <row r="6" s="6" customFormat="1" ht="18">
      <c r="B6" s="7"/>
    </row>
    <row r="7" s="6" customFormat="1" ht="18">
      <c r="B7" s="7"/>
    </row>
    <row r="8" ht="20.25"/>
    <row r="9" ht="20.25"/>
    <row r="10" ht="20.25"/>
    <row r="11" s="6" customFormat="1" ht="18"/>
    <row r="13" ht="20.25">
      <c r="B13" s="32"/>
    </row>
    <row r="14" spans="2:9" s="10" customFormat="1" ht="15.75">
      <c r="B14" s="79"/>
      <c r="C14" s="31"/>
      <c r="D14" s="31"/>
      <c r="E14" s="31"/>
      <c r="F14" s="31"/>
      <c r="G14" s="31"/>
      <c r="H14" s="31"/>
      <c r="I14" s="31"/>
    </row>
    <row r="15" spans="2:9" s="10" customFormat="1" ht="15.75">
      <c r="B15" s="31"/>
      <c r="C15" s="31"/>
      <c r="D15" s="31"/>
      <c r="E15" s="31"/>
      <c r="F15" s="31"/>
      <c r="G15" s="31"/>
      <c r="H15" s="31"/>
      <c r="I15" s="31"/>
    </row>
    <row r="16" spans="2:9" s="19" customFormat="1" ht="20.25">
      <c r="B16" s="31"/>
      <c r="C16" s="31"/>
      <c r="D16" s="31"/>
      <c r="E16" s="31"/>
      <c r="F16" s="31"/>
      <c r="G16" s="31"/>
      <c r="H16" s="31"/>
      <c r="I16" s="31"/>
    </row>
    <row r="17" spans="2:9" s="19" customFormat="1" ht="20.25">
      <c r="B17" s="31"/>
      <c r="C17" s="31"/>
      <c r="D17" s="31"/>
      <c r="E17" s="31"/>
      <c r="F17" s="31"/>
      <c r="G17" s="31"/>
      <c r="H17" s="31"/>
      <c r="I17" s="31"/>
    </row>
    <row r="18" spans="2:9" s="19" customFormat="1" ht="20.25">
      <c r="B18" s="31"/>
      <c r="C18" s="31"/>
      <c r="D18" s="31"/>
      <c r="E18" s="31"/>
      <c r="F18" s="31"/>
      <c r="G18" s="31"/>
      <c r="H18" s="31"/>
      <c r="I18" s="31"/>
    </row>
    <row r="19" spans="2:9" s="19" customFormat="1" ht="20.25">
      <c r="B19" s="31"/>
      <c r="C19" s="31"/>
      <c r="D19" s="31"/>
      <c r="E19" s="31"/>
      <c r="F19" s="31"/>
      <c r="G19" s="31"/>
      <c r="H19" s="31"/>
      <c r="I19" s="31"/>
    </row>
    <row r="20" spans="2:9" s="19" customFormat="1" ht="20.25">
      <c r="B20" s="31"/>
      <c r="C20" s="31"/>
      <c r="D20" s="31"/>
      <c r="E20" s="31"/>
      <c r="F20" s="31"/>
      <c r="G20" s="31"/>
      <c r="H20" s="31"/>
      <c r="I20" s="31"/>
    </row>
    <row r="21" spans="2:9" s="19" customFormat="1" ht="20.25">
      <c r="B21" s="79"/>
      <c r="C21" s="31"/>
      <c r="D21" s="31"/>
      <c r="E21" s="31"/>
      <c r="F21" s="31"/>
      <c r="G21" s="31"/>
      <c r="H21" s="31"/>
      <c r="I21" s="31"/>
    </row>
    <row r="22" spans="2:9" s="19" customFormat="1" ht="20.25">
      <c r="B22" s="31"/>
      <c r="C22" s="31"/>
      <c r="D22" s="31"/>
      <c r="E22" s="31"/>
      <c r="F22" s="31"/>
      <c r="G22" s="31"/>
      <c r="H22" s="31"/>
      <c r="I22" s="31"/>
    </row>
    <row r="23" spans="2:9" ht="20.25">
      <c r="B23" s="31"/>
      <c r="C23" s="31"/>
      <c r="D23" s="31"/>
      <c r="E23" s="31"/>
      <c r="F23" s="31"/>
      <c r="G23" s="31"/>
      <c r="H23" s="31"/>
      <c r="I23" s="31"/>
    </row>
    <row r="24" spans="2:9" ht="20.25">
      <c r="B24" s="31"/>
      <c r="C24" s="31"/>
      <c r="D24" s="31"/>
      <c r="E24" s="31"/>
      <c r="F24" s="31"/>
      <c r="G24" s="31"/>
      <c r="H24" s="31"/>
      <c r="I24" s="31"/>
    </row>
    <row r="25" spans="2:9" ht="20.25">
      <c r="B25" s="31"/>
      <c r="C25" s="31"/>
      <c r="D25" s="31"/>
      <c r="E25" s="31"/>
      <c r="F25" s="31"/>
      <c r="G25" s="31"/>
      <c r="H25" s="31"/>
      <c r="I25" s="31"/>
    </row>
    <row r="26" spans="2:9" ht="20.25">
      <c r="B26" s="31"/>
      <c r="C26" s="31"/>
      <c r="D26" s="31"/>
      <c r="E26" s="31"/>
      <c r="F26" s="31"/>
      <c r="G26" s="31"/>
      <c r="H26" s="31"/>
      <c r="I26" s="31"/>
    </row>
    <row r="27" spans="2:9" ht="20.25">
      <c r="B27" s="39"/>
      <c r="C27" s="31"/>
      <c r="D27" s="31"/>
      <c r="E27" s="31"/>
      <c r="F27" s="31"/>
      <c r="G27" s="31"/>
      <c r="H27" s="31"/>
      <c r="I27" s="31"/>
    </row>
    <row r="28" spans="2:9" ht="20.25">
      <c r="B28" s="31"/>
      <c r="C28" s="31"/>
      <c r="D28" s="31"/>
      <c r="E28" s="31"/>
      <c r="F28" s="31"/>
      <c r="G28" s="31"/>
      <c r="H28" s="31"/>
      <c r="I28" s="31"/>
    </row>
    <row r="29" spans="2:9" ht="20.25">
      <c r="B29" s="31"/>
      <c r="C29" s="31"/>
      <c r="D29" s="31"/>
      <c r="E29" s="31"/>
      <c r="F29" s="31"/>
      <c r="G29" s="31"/>
      <c r="H29" s="31"/>
      <c r="I29" s="31"/>
    </row>
    <row r="30" spans="2:9" ht="20.25">
      <c r="B30" s="31"/>
      <c r="C30" s="31"/>
      <c r="D30" s="31"/>
      <c r="E30" s="31"/>
      <c r="F30" s="31"/>
      <c r="G30" s="31"/>
      <c r="H30" s="31"/>
      <c r="I30" s="31"/>
    </row>
    <row r="31" spans="2:9" ht="20.25">
      <c r="B31" s="79"/>
      <c r="C31" s="31"/>
      <c r="D31" s="31"/>
      <c r="E31" s="31"/>
      <c r="F31" s="31"/>
      <c r="G31" s="31"/>
      <c r="H31" s="31"/>
      <c r="I31" s="31"/>
    </row>
    <row r="32" spans="2:14" ht="20.25">
      <c r="B32" s="75"/>
      <c r="C32" s="76"/>
      <c r="D32" s="76"/>
      <c r="E32" s="76"/>
      <c r="F32" s="76"/>
      <c r="G32" s="76"/>
      <c r="H32" s="76"/>
      <c r="I32" s="76"/>
      <c r="J32" s="77"/>
      <c r="K32" s="77"/>
      <c r="L32" s="77"/>
      <c r="M32" s="77"/>
      <c r="N32" s="77"/>
    </row>
    <row r="33" s="77" customFormat="1" ht="16.5">
      <c r="B33" s="75"/>
    </row>
    <row r="34" spans="2:14" s="68" customFormat="1" ht="16.5">
      <c r="B34" s="75"/>
      <c r="C34" s="76"/>
      <c r="D34" s="76"/>
      <c r="E34" s="76"/>
      <c r="F34" s="76"/>
      <c r="G34" s="76"/>
      <c r="H34" s="76"/>
      <c r="I34" s="76"/>
      <c r="J34" s="77"/>
      <c r="K34" s="77"/>
      <c r="L34" s="77"/>
      <c r="M34" s="77"/>
      <c r="N34" s="77"/>
    </row>
    <row r="35" spans="2:14" s="68" customFormat="1" ht="16.5">
      <c r="B35" s="75"/>
      <c r="C35" s="77"/>
      <c r="D35" s="77"/>
      <c r="E35" s="77"/>
      <c r="F35" s="77"/>
      <c r="G35" s="77"/>
      <c r="H35" s="77"/>
      <c r="I35" s="77"/>
      <c r="J35" s="77"/>
      <c r="K35" s="77"/>
      <c r="L35" s="77"/>
      <c r="M35" s="77"/>
      <c r="N35" s="77"/>
    </row>
    <row r="36" spans="2:14" s="31" customFormat="1" ht="15.75">
      <c r="B36" s="76"/>
      <c r="C36" s="76"/>
      <c r="D36" s="76"/>
      <c r="E36" s="76"/>
      <c r="F36" s="76"/>
      <c r="G36" s="76"/>
      <c r="H36" s="76"/>
      <c r="I36" s="76"/>
      <c r="J36" s="76"/>
      <c r="K36" s="76"/>
      <c r="L36" s="76"/>
      <c r="M36" s="76"/>
      <c r="N36" s="76"/>
    </row>
    <row r="37" spans="2:14" ht="20.25">
      <c r="B37" s="77"/>
      <c r="C37" s="76"/>
      <c r="D37" s="77"/>
      <c r="E37" s="77"/>
      <c r="F37" s="77"/>
      <c r="G37" s="77"/>
      <c r="H37" s="77"/>
      <c r="I37" s="77"/>
      <c r="J37" s="77"/>
      <c r="K37" s="77"/>
      <c r="L37" s="77"/>
      <c r="M37" s="77"/>
      <c r="N37" s="77"/>
    </row>
    <row r="38" spans="2:14" ht="20.25">
      <c r="B38" s="77"/>
      <c r="C38" s="77"/>
      <c r="D38" s="77"/>
      <c r="E38" s="77"/>
      <c r="F38" s="77"/>
      <c r="G38" s="77"/>
      <c r="H38" s="77"/>
      <c r="I38" s="77"/>
      <c r="J38" s="77"/>
      <c r="K38" s="77"/>
      <c r="L38" s="77"/>
      <c r="M38" s="77"/>
      <c r="N38" s="77"/>
    </row>
  </sheetData>
  <sheetProtection/>
  <mergeCells count="3">
    <mergeCell ref="C4:G4"/>
    <mergeCell ref="C3:G3"/>
    <mergeCell ref="C2:H2"/>
  </mergeCells>
  <printOptions/>
  <pageMargins left="0.25" right="0.25" top="0.5" bottom="0.25" header="0.5" footer="0.5"/>
  <pageSetup horizontalDpi="600" verticalDpi="600" orientation="portrait" r:id="rId2"/>
  <headerFooter alignWithMargins="0">
    <oddHeader>&amp;C&amp;A</oddHeader>
    <oddFooter>&amp;L&amp;D&amp;CPage &amp;P&amp;R&amp;F  &amp;A</oddFooter>
  </headerFooter>
  <drawing r:id="rId1"/>
</worksheet>
</file>

<file path=xl/worksheets/sheet2.xml><?xml version="1.0" encoding="utf-8"?>
<worksheet xmlns="http://schemas.openxmlformats.org/spreadsheetml/2006/main" xmlns:r="http://schemas.openxmlformats.org/officeDocument/2006/relationships">
  <dimension ref="A1:Q57"/>
  <sheetViews>
    <sheetView zoomScalePageLayoutView="0" workbookViewId="0" topLeftCell="A1">
      <selection activeCell="A1" sqref="A1"/>
    </sheetView>
  </sheetViews>
  <sheetFormatPr defaultColWidth="9.140625" defaultRowHeight="12.75"/>
  <cols>
    <col min="2" max="2" width="14.57421875" style="0" bestFit="1" customWidth="1"/>
    <col min="13" max="13" width="13.28125" style="0" customWidth="1"/>
    <col min="14" max="14" width="24.57421875" style="0" customWidth="1"/>
    <col min="16" max="16" width="13.421875" style="0" customWidth="1"/>
  </cols>
  <sheetData>
    <row r="1" spans="1:17" ht="12.75">
      <c r="A1" s="160"/>
      <c r="B1" s="160"/>
      <c r="C1" s="160"/>
      <c r="D1" s="160"/>
      <c r="E1" s="160"/>
      <c r="F1" s="160"/>
      <c r="G1" s="160"/>
      <c r="H1" s="160"/>
      <c r="I1" s="160"/>
      <c r="J1" s="160"/>
      <c r="K1" s="160"/>
      <c r="L1" s="160"/>
      <c r="M1" s="160"/>
      <c r="N1" s="160"/>
      <c r="O1" s="160"/>
      <c r="P1" s="160"/>
      <c r="Q1" s="160"/>
    </row>
    <row r="2" spans="1:17" ht="12.75">
      <c r="A2" s="160"/>
      <c r="B2" s="160"/>
      <c r="C2" s="160"/>
      <c r="D2" s="160"/>
      <c r="E2" s="160"/>
      <c r="F2" s="160"/>
      <c r="G2" s="160"/>
      <c r="H2" s="160"/>
      <c r="I2" s="160"/>
      <c r="J2" s="160"/>
      <c r="K2" s="160"/>
      <c r="L2" s="160"/>
      <c r="M2" s="160"/>
      <c r="N2" s="160"/>
      <c r="O2" s="160"/>
      <c r="P2" s="160"/>
      <c r="Q2" s="160"/>
    </row>
    <row r="3" spans="1:17" ht="35.25">
      <c r="A3" s="160"/>
      <c r="B3" s="162"/>
      <c r="C3" s="162"/>
      <c r="D3" s="162"/>
      <c r="E3" s="162"/>
      <c r="F3" s="162"/>
      <c r="G3" s="163"/>
      <c r="H3" s="164" t="s">
        <v>448</v>
      </c>
      <c r="I3" s="162"/>
      <c r="J3" s="162"/>
      <c r="K3" s="162"/>
      <c r="L3" s="162"/>
      <c r="M3" s="162"/>
      <c r="N3" s="162"/>
      <c r="O3" s="162"/>
      <c r="P3" s="162"/>
      <c r="Q3" s="160"/>
    </row>
    <row r="4" spans="1:17" ht="12.75">
      <c r="A4" s="160"/>
      <c r="B4" s="160"/>
      <c r="C4" s="160"/>
      <c r="D4" s="160"/>
      <c r="E4" s="160"/>
      <c r="F4" s="160"/>
      <c r="G4" s="160"/>
      <c r="H4" s="160"/>
      <c r="I4" s="160"/>
      <c r="J4" s="160"/>
      <c r="K4" s="160"/>
      <c r="L4" s="160"/>
      <c r="M4" s="160"/>
      <c r="N4" s="160"/>
      <c r="O4" s="160"/>
      <c r="P4" s="160"/>
      <c r="Q4" s="160"/>
    </row>
    <row r="5" spans="1:17" ht="12.75">
      <c r="A5" s="160"/>
      <c r="B5" s="160"/>
      <c r="C5" s="160"/>
      <c r="D5" s="160"/>
      <c r="E5" s="160"/>
      <c r="F5" s="160"/>
      <c r="G5" s="160"/>
      <c r="H5" s="160"/>
      <c r="I5" s="160"/>
      <c r="J5" s="160"/>
      <c r="K5" s="160"/>
      <c r="L5" s="160"/>
      <c r="M5" s="160"/>
      <c r="N5" s="160"/>
      <c r="O5" s="160"/>
      <c r="P5" s="160"/>
      <c r="Q5" s="160"/>
    </row>
    <row r="6" spans="1:17" ht="12.75">
      <c r="A6" s="160"/>
      <c r="B6" s="160"/>
      <c r="C6" s="160"/>
      <c r="D6" s="160"/>
      <c r="E6" s="160"/>
      <c r="F6" s="160"/>
      <c r="G6" s="160"/>
      <c r="H6" s="160"/>
      <c r="I6" s="160"/>
      <c r="J6" s="160"/>
      <c r="K6" s="160"/>
      <c r="L6" s="160"/>
      <c r="M6" s="160"/>
      <c r="N6" s="160"/>
      <c r="O6" s="160"/>
      <c r="P6" s="160"/>
      <c r="Q6" s="160"/>
    </row>
    <row r="7" spans="1:17" ht="12.75">
      <c r="A7" s="160"/>
      <c r="B7" s="159"/>
      <c r="Q7" s="160"/>
    </row>
    <row r="8" spans="1:17" ht="12.75">
      <c r="A8" s="160"/>
      <c r="B8" s="159"/>
      <c r="Q8" s="160"/>
    </row>
    <row r="9" spans="1:17" ht="12.75">
      <c r="A9" s="160"/>
      <c r="B9" s="159"/>
      <c r="Q9" s="160"/>
    </row>
    <row r="10" spans="1:17" ht="12.75">
      <c r="A10" s="160"/>
      <c r="B10" s="159"/>
      <c r="Q10" s="160"/>
    </row>
    <row r="11" spans="1:17" ht="12.75">
      <c r="A11" s="160"/>
      <c r="B11" s="159"/>
      <c r="Q11" s="160"/>
    </row>
    <row r="12" spans="1:17" ht="12.75">
      <c r="A12" s="160"/>
      <c r="B12" s="159"/>
      <c r="Q12" s="160"/>
    </row>
    <row r="13" spans="1:17" ht="12.75">
      <c r="A13" s="160"/>
      <c r="B13" s="159"/>
      <c r="Q13" s="160"/>
    </row>
    <row r="14" spans="1:17" ht="12.75">
      <c r="A14" s="160"/>
      <c r="B14" s="159"/>
      <c r="Q14" s="160"/>
    </row>
    <row r="15" spans="1:17" ht="12.75">
      <c r="A15" s="160"/>
      <c r="B15" s="159"/>
      <c r="Q15" s="160"/>
    </row>
    <row r="16" spans="1:17" ht="12.75">
      <c r="A16" s="160"/>
      <c r="B16" s="159"/>
      <c r="Q16" s="160"/>
    </row>
    <row r="17" spans="1:17" ht="12.75">
      <c r="A17" s="160"/>
      <c r="B17" s="159"/>
      <c r="Q17" s="160"/>
    </row>
    <row r="18" spans="1:17" ht="12.75">
      <c r="A18" s="160"/>
      <c r="B18" s="159"/>
      <c r="Q18" s="160"/>
    </row>
    <row r="19" spans="1:17" ht="12.75">
      <c r="A19" s="160"/>
      <c r="B19" s="159"/>
      <c r="Q19" s="160"/>
    </row>
    <row r="20" spans="1:17" ht="12.75">
      <c r="A20" s="160"/>
      <c r="B20" s="159"/>
      <c r="Q20" s="160"/>
    </row>
    <row r="21" spans="1:17" ht="12.75">
      <c r="A21" s="160"/>
      <c r="B21" s="159"/>
      <c r="Q21" s="160"/>
    </row>
    <row r="22" spans="1:17" ht="12.75">
      <c r="A22" s="160"/>
      <c r="B22" s="159"/>
      <c r="Q22" s="160"/>
    </row>
    <row r="23" spans="1:17" ht="12.75">
      <c r="A23" s="160"/>
      <c r="B23" s="159"/>
      <c r="Q23" s="160"/>
    </row>
    <row r="24" spans="1:17" ht="12.75">
      <c r="A24" s="160"/>
      <c r="B24" s="159"/>
      <c r="Q24" s="160"/>
    </row>
    <row r="25" spans="1:17" ht="12.75">
      <c r="A25" s="160"/>
      <c r="B25" s="159"/>
      <c r="Q25" s="160"/>
    </row>
    <row r="26" spans="1:17" ht="12.75">
      <c r="A26" s="160"/>
      <c r="B26" s="159"/>
      <c r="Q26" s="160"/>
    </row>
    <row r="27" spans="1:17" ht="15.75">
      <c r="A27" s="160"/>
      <c r="B27" s="161" t="s">
        <v>447</v>
      </c>
      <c r="C27" s="160"/>
      <c r="D27" s="160"/>
      <c r="E27" s="160"/>
      <c r="F27" s="160"/>
      <c r="G27" s="160"/>
      <c r="H27" s="160"/>
      <c r="I27" s="160"/>
      <c r="J27" s="160"/>
      <c r="K27" s="160"/>
      <c r="L27" s="160"/>
      <c r="M27" s="160"/>
      <c r="N27" s="160"/>
      <c r="O27" s="160"/>
      <c r="P27" s="160"/>
      <c r="Q27" s="160"/>
    </row>
    <row r="28" spans="1:17" ht="12.75">
      <c r="A28" s="160"/>
      <c r="B28" s="159"/>
      <c r="Q28" s="160"/>
    </row>
    <row r="29" spans="1:17" ht="12.75">
      <c r="A29" s="160"/>
      <c r="Q29" s="160"/>
    </row>
    <row r="30" spans="1:17" ht="15.75">
      <c r="A30" s="160"/>
      <c r="B30" s="79"/>
      <c r="Q30" s="160"/>
    </row>
    <row r="31" spans="1:17" ht="12.75">
      <c r="A31" s="160"/>
      <c r="B31" s="82" t="s">
        <v>444</v>
      </c>
      <c r="C31" s="83"/>
      <c r="D31" s="82" t="s">
        <v>25</v>
      </c>
      <c r="E31" s="84"/>
      <c r="F31" s="158" t="s">
        <v>439</v>
      </c>
      <c r="G31" s="154" t="s">
        <v>26</v>
      </c>
      <c r="H31" s="155"/>
      <c r="I31" s="154" t="s">
        <v>426</v>
      </c>
      <c r="J31" s="155"/>
      <c r="K31" s="154" t="s">
        <v>27</v>
      </c>
      <c r="L31" s="156"/>
      <c r="M31" s="157" t="s">
        <v>313</v>
      </c>
      <c r="N31" s="85" t="s">
        <v>327</v>
      </c>
      <c r="O31" s="86" t="s">
        <v>3</v>
      </c>
      <c r="P31" s="82" t="s">
        <v>28</v>
      </c>
      <c r="Q31" s="160"/>
    </row>
    <row r="32" spans="1:17" ht="12.75">
      <c r="A32" s="160"/>
      <c r="B32" s="21" t="s">
        <v>445</v>
      </c>
      <c r="C32" s="21"/>
      <c r="D32" s="120">
        <v>115</v>
      </c>
      <c r="E32" s="36"/>
      <c r="F32" s="143">
        <v>117</v>
      </c>
      <c r="G32" s="21">
        <v>117</v>
      </c>
      <c r="H32" s="21"/>
      <c r="I32" s="21">
        <v>117</v>
      </c>
      <c r="J32" s="21"/>
      <c r="K32" s="21">
        <v>117</v>
      </c>
      <c r="L32" s="26"/>
      <c r="M32" s="143">
        <v>3</v>
      </c>
      <c r="N32" s="63" t="s">
        <v>442</v>
      </c>
      <c r="O32" s="42"/>
      <c r="P32" s="21"/>
      <c r="Q32" s="160"/>
    </row>
    <row r="33" spans="1:17" ht="12.75">
      <c r="A33" s="160"/>
      <c r="Q33" s="160"/>
    </row>
    <row r="34" spans="1:17" ht="12.75">
      <c r="A34" s="160"/>
      <c r="Q34" s="160"/>
    </row>
    <row r="35" spans="1:17" ht="12.75">
      <c r="A35" s="160"/>
      <c r="Q35" s="160"/>
    </row>
    <row r="36" spans="1:17" ht="12.75">
      <c r="A36" s="160"/>
      <c r="B36" s="160"/>
      <c r="C36" s="160"/>
      <c r="D36" s="160"/>
      <c r="E36" s="160"/>
      <c r="F36" s="160"/>
      <c r="G36" s="160"/>
      <c r="H36" s="160"/>
      <c r="I36" s="160"/>
      <c r="J36" s="160"/>
      <c r="K36" s="160"/>
      <c r="L36" s="160"/>
      <c r="M36" s="160"/>
      <c r="N36" s="160"/>
      <c r="O36" s="160"/>
      <c r="P36" s="160"/>
      <c r="Q36" s="160"/>
    </row>
    <row r="37" spans="1:17" ht="12.75">
      <c r="A37" s="160"/>
      <c r="Q37" s="160"/>
    </row>
    <row r="38" spans="1:17" ht="12.75">
      <c r="A38" s="160"/>
      <c r="Q38" s="160"/>
    </row>
    <row r="39" spans="1:17" ht="12.75">
      <c r="A39" s="160"/>
      <c r="Q39" s="160"/>
    </row>
    <row r="40" spans="1:17" ht="12.75">
      <c r="A40" s="160"/>
      <c r="Q40" s="160"/>
    </row>
    <row r="41" spans="1:17" ht="12.75">
      <c r="A41" s="160"/>
      <c r="B41" s="82" t="s">
        <v>444</v>
      </c>
      <c r="C41" s="83"/>
      <c r="D41" s="82" t="s">
        <v>25</v>
      </c>
      <c r="E41" s="84"/>
      <c r="F41" s="158" t="s">
        <v>439</v>
      </c>
      <c r="G41" s="154" t="s">
        <v>26</v>
      </c>
      <c r="H41" s="155"/>
      <c r="I41" s="154" t="s">
        <v>426</v>
      </c>
      <c r="J41" s="155"/>
      <c r="K41" s="154" t="s">
        <v>27</v>
      </c>
      <c r="L41" s="156"/>
      <c r="M41" s="157" t="s">
        <v>313</v>
      </c>
      <c r="N41" s="85" t="s">
        <v>327</v>
      </c>
      <c r="O41" s="86" t="s">
        <v>3</v>
      </c>
      <c r="P41" s="82" t="s">
        <v>28</v>
      </c>
      <c r="Q41" s="160"/>
    </row>
    <row r="42" spans="1:17" ht="12.75">
      <c r="A42" s="160"/>
      <c r="B42" s="21" t="s">
        <v>445</v>
      </c>
      <c r="C42" s="21"/>
      <c r="D42" s="120">
        <v>115</v>
      </c>
      <c r="E42" s="36"/>
      <c r="F42" s="143"/>
      <c r="G42" s="21">
        <v>118</v>
      </c>
      <c r="H42" s="21"/>
      <c r="I42" s="21">
        <v>117</v>
      </c>
      <c r="J42" s="21"/>
      <c r="K42" s="21">
        <v>116</v>
      </c>
      <c r="L42" s="26"/>
      <c r="M42" s="143">
        <v>3</v>
      </c>
      <c r="N42" s="63" t="s">
        <v>442</v>
      </c>
      <c r="O42" s="42"/>
      <c r="P42" s="21"/>
      <c r="Q42" s="160"/>
    </row>
    <row r="43" spans="1:17" ht="12.75">
      <c r="A43" s="160"/>
      <c r="Q43" s="160"/>
    </row>
    <row r="44" spans="1:17" ht="12.75">
      <c r="A44" s="160"/>
      <c r="Q44" s="160"/>
    </row>
    <row r="45" spans="1:17" ht="12.75">
      <c r="A45" s="160"/>
      <c r="Q45" s="160"/>
    </row>
    <row r="46" spans="1:17" ht="12.75">
      <c r="A46" s="160"/>
      <c r="B46" s="160"/>
      <c r="C46" s="160"/>
      <c r="D46" s="160"/>
      <c r="E46" s="160"/>
      <c r="F46" s="160"/>
      <c r="G46" s="160"/>
      <c r="H46" s="160"/>
      <c r="I46" s="160"/>
      <c r="J46" s="160"/>
      <c r="K46" s="160"/>
      <c r="L46" s="160"/>
      <c r="M46" s="160"/>
      <c r="N46" s="160"/>
      <c r="O46" s="160"/>
      <c r="P46" s="160"/>
      <c r="Q46" s="160"/>
    </row>
    <row r="47" spans="1:17" ht="12.75">
      <c r="A47" s="160"/>
      <c r="Q47" s="160"/>
    </row>
    <row r="48" spans="1:17" ht="12.75">
      <c r="A48" s="160"/>
      <c r="Q48" s="160"/>
    </row>
    <row r="49" spans="1:17" ht="12.75">
      <c r="A49" s="160"/>
      <c r="Q49" s="160"/>
    </row>
    <row r="50" spans="1:17" ht="12.75">
      <c r="A50" s="160"/>
      <c r="B50" s="82" t="s">
        <v>444</v>
      </c>
      <c r="C50" s="83"/>
      <c r="D50" s="82" t="s">
        <v>25</v>
      </c>
      <c r="E50" s="84"/>
      <c r="F50" s="158" t="s">
        <v>439</v>
      </c>
      <c r="G50" s="154" t="s">
        <v>26</v>
      </c>
      <c r="H50" s="155"/>
      <c r="I50" s="154" t="s">
        <v>426</v>
      </c>
      <c r="J50" s="155"/>
      <c r="K50" s="154" t="s">
        <v>27</v>
      </c>
      <c r="L50" s="156"/>
      <c r="M50" s="157" t="s">
        <v>313</v>
      </c>
      <c r="N50" s="85" t="s">
        <v>327</v>
      </c>
      <c r="O50" s="86" t="s">
        <v>3</v>
      </c>
      <c r="P50" s="82" t="s">
        <v>28</v>
      </c>
      <c r="Q50" s="160"/>
    </row>
    <row r="51" spans="1:17" ht="12.75">
      <c r="A51" s="160"/>
      <c r="B51" s="21" t="s">
        <v>445</v>
      </c>
      <c r="C51" s="21"/>
      <c r="D51" s="120">
        <v>115</v>
      </c>
      <c r="E51" s="36"/>
      <c r="F51" s="143">
        <v>117</v>
      </c>
      <c r="G51" s="21">
        <v>119</v>
      </c>
      <c r="H51" s="51" t="s">
        <v>31</v>
      </c>
      <c r="I51" s="21"/>
      <c r="J51" s="21"/>
      <c r="K51" s="21">
        <v>116</v>
      </c>
      <c r="L51" s="151" t="s">
        <v>32</v>
      </c>
      <c r="M51" s="143">
        <v>3</v>
      </c>
      <c r="N51" s="63" t="s">
        <v>442</v>
      </c>
      <c r="O51" s="42"/>
      <c r="P51" s="21"/>
      <c r="Q51" s="160"/>
    </row>
    <row r="52" spans="1:17" ht="12.75">
      <c r="A52" s="160"/>
      <c r="Q52" s="160"/>
    </row>
    <row r="53" spans="1:17" ht="12.75">
      <c r="A53" s="160"/>
      <c r="Q53" s="160"/>
    </row>
    <row r="54" spans="1:17" ht="12.75">
      <c r="A54" s="160"/>
      <c r="Q54" s="160"/>
    </row>
    <row r="55" spans="1:17" ht="12.75">
      <c r="A55" s="160"/>
      <c r="B55" s="160"/>
      <c r="C55" s="160"/>
      <c r="D55" s="160"/>
      <c r="E55" s="160"/>
      <c r="F55" s="160"/>
      <c r="G55" s="160"/>
      <c r="H55" s="160"/>
      <c r="I55" s="160"/>
      <c r="J55" s="160"/>
      <c r="K55" s="160"/>
      <c r="L55" s="160"/>
      <c r="M55" s="160"/>
      <c r="N55" s="160"/>
      <c r="O55" s="160"/>
      <c r="P55" s="160"/>
      <c r="Q55" s="160"/>
    </row>
    <row r="56" spans="1:17" ht="12.75">
      <c r="A56" s="160"/>
      <c r="B56" s="160"/>
      <c r="C56" s="160"/>
      <c r="D56" s="160"/>
      <c r="E56" s="160"/>
      <c r="F56" s="160"/>
      <c r="G56" s="160"/>
      <c r="H56" s="160"/>
      <c r="I56" s="160"/>
      <c r="J56" s="160"/>
      <c r="K56" s="160"/>
      <c r="L56" s="160"/>
      <c r="M56" s="160"/>
      <c r="N56" s="160"/>
      <c r="O56" s="160"/>
      <c r="P56" s="160"/>
      <c r="Q56" s="160"/>
    </row>
    <row r="57" spans="1:17" ht="12.75">
      <c r="A57" s="160"/>
      <c r="B57" s="160"/>
      <c r="C57" s="160"/>
      <c r="D57" s="160"/>
      <c r="E57" s="160"/>
      <c r="F57" s="160"/>
      <c r="G57" s="160"/>
      <c r="H57" s="160"/>
      <c r="I57" s="160"/>
      <c r="J57" s="160"/>
      <c r="K57" s="160"/>
      <c r="L57" s="160"/>
      <c r="M57" s="160"/>
      <c r="N57" s="160"/>
      <c r="O57" s="160"/>
      <c r="P57" s="160"/>
      <c r="Q57" s="160"/>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45"/>
  <sheetViews>
    <sheetView zoomScalePageLayoutView="0" workbookViewId="0" topLeftCell="A1">
      <selection activeCell="A1" sqref="A1"/>
    </sheetView>
  </sheetViews>
  <sheetFormatPr defaultColWidth="9.140625" defaultRowHeight="12.75"/>
  <cols>
    <col min="1" max="1" width="16.28125" style="0" customWidth="1"/>
    <col min="3" max="3" width="12.57421875" style="0" bestFit="1" customWidth="1"/>
    <col min="5" max="5" width="12.28125" style="0" customWidth="1"/>
    <col min="7" max="7" width="12.57421875" style="0" bestFit="1" customWidth="1"/>
    <col min="9" max="9" width="18.28125" style="0" bestFit="1" customWidth="1"/>
  </cols>
  <sheetData>
    <row r="1" spans="1:11" s="4" customFormat="1" ht="13.5" customHeight="1">
      <c r="A1" s="5"/>
      <c r="B1" s="5"/>
      <c r="C1" s="5"/>
      <c r="D1" s="5"/>
      <c r="E1" s="5"/>
      <c r="F1" s="5"/>
      <c r="G1" s="5"/>
      <c r="H1" s="5"/>
      <c r="I1" s="5"/>
      <c r="J1" s="5"/>
      <c r="K1" s="5"/>
    </row>
    <row r="2" spans="1:11" s="4" customFormat="1" ht="23.25">
      <c r="A2" s="108"/>
      <c r="B2" s="108"/>
      <c r="C2" s="108"/>
      <c r="D2" s="87" t="s">
        <v>429</v>
      </c>
      <c r="E2" s="109"/>
      <c r="F2" s="109"/>
      <c r="G2" s="109"/>
      <c r="H2" s="109"/>
      <c r="I2" s="109"/>
      <c r="J2" s="107"/>
      <c r="K2" s="5"/>
    </row>
    <row r="3" spans="1:5" ht="15.75">
      <c r="A3" s="22"/>
      <c r="E3" s="20"/>
    </row>
    <row r="4" spans="3:7" s="13" customFormat="1" ht="12.75">
      <c r="C4" s="72" t="s">
        <v>432</v>
      </c>
      <c r="G4" s="20"/>
    </row>
    <row r="5" spans="3:7" s="13" customFormat="1" ht="12.75">
      <c r="C5" s="72" t="s">
        <v>428</v>
      </c>
      <c r="G5" s="20"/>
    </row>
    <row r="7" spans="1:5" ht="12.75">
      <c r="A7" s="104" t="s">
        <v>221</v>
      </c>
      <c r="B7" s="104"/>
      <c r="C7" s="104"/>
      <c r="D7" s="104"/>
      <c r="E7" s="104"/>
    </row>
    <row r="9" spans="3:9" ht="12.75">
      <c r="C9" s="12" t="s">
        <v>427</v>
      </c>
      <c r="D9" s="12"/>
      <c r="E9" s="12" t="s">
        <v>10</v>
      </c>
      <c r="F9" s="12"/>
      <c r="G9" s="12" t="s">
        <v>427</v>
      </c>
      <c r="H9" s="12"/>
      <c r="I9" s="12" t="s">
        <v>11</v>
      </c>
    </row>
    <row r="11" spans="1:9" ht="12.75">
      <c r="A11" s="93"/>
      <c r="B11" s="93"/>
      <c r="C11" s="94">
        <v>630</v>
      </c>
      <c r="D11" s="95"/>
      <c r="E11" s="94">
        <v>730</v>
      </c>
      <c r="F11" s="95"/>
      <c r="G11" s="94">
        <v>2200</v>
      </c>
      <c r="H11" s="95"/>
      <c r="I11" s="94">
        <v>2330</v>
      </c>
    </row>
    <row r="12" spans="1:9" ht="12.75">
      <c r="A12" s="93" t="s">
        <v>12</v>
      </c>
      <c r="B12" s="93"/>
      <c r="C12" s="94" t="s">
        <v>13</v>
      </c>
      <c r="D12" s="95"/>
      <c r="E12" s="94" t="s">
        <v>13</v>
      </c>
      <c r="F12" s="95"/>
      <c r="G12" s="94" t="s">
        <v>13</v>
      </c>
      <c r="H12" s="95"/>
      <c r="I12" s="94" t="s">
        <v>13</v>
      </c>
    </row>
    <row r="13" spans="1:9" ht="12.75">
      <c r="A13" s="93"/>
      <c r="B13" s="93"/>
      <c r="C13" s="94">
        <v>730</v>
      </c>
      <c r="D13" s="95"/>
      <c r="E13" s="94">
        <v>2200</v>
      </c>
      <c r="F13" s="95"/>
      <c r="G13" s="94">
        <v>2330</v>
      </c>
      <c r="H13" s="95"/>
      <c r="I13" s="94">
        <v>630</v>
      </c>
    </row>
    <row r="14" spans="1:9" ht="12.75">
      <c r="A14" s="93"/>
      <c r="B14" s="93"/>
      <c r="C14" s="94"/>
      <c r="D14" s="95"/>
      <c r="E14" s="94"/>
      <c r="F14" s="95"/>
      <c r="G14" s="94"/>
      <c r="H14" s="95"/>
      <c r="I14" s="94" t="s">
        <v>14</v>
      </c>
    </row>
    <row r="15" ht="12.75">
      <c r="C15" s="2"/>
    </row>
    <row r="16" spans="1:9" ht="12.75">
      <c r="A16" s="99"/>
      <c r="B16" s="99"/>
      <c r="C16" s="100">
        <v>700</v>
      </c>
      <c r="D16" s="99"/>
      <c r="E16" s="100">
        <v>800</v>
      </c>
      <c r="F16" s="99"/>
      <c r="G16" s="100">
        <v>2200</v>
      </c>
      <c r="H16" s="99"/>
      <c r="I16" s="100">
        <v>2330</v>
      </c>
    </row>
    <row r="17" spans="1:9" ht="12.75">
      <c r="A17" s="99" t="s">
        <v>15</v>
      </c>
      <c r="B17" s="99"/>
      <c r="C17" s="100" t="s">
        <v>13</v>
      </c>
      <c r="D17" s="99"/>
      <c r="E17" s="100" t="s">
        <v>13</v>
      </c>
      <c r="F17" s="99"/>
      <c r="G17" s="100" t="s">
        <v>13</v>
      </c>
      <c r="H17" s="99"/>
      <c r="I17" s="100" t="s">
        <v>13</v>
      </c>
    </row>
    <row r="18" spans="1:9" ht="12.75">
      <c r="A18" s="99"/>
      <c r="B18" s="99"/>
      <c r="C18" s="100">
        <v>800</v>
      </c>
      <c r="D18" s="99"/>
      <c r="E18" s="100">
        <v>2200</v>
      </c>
      <c r="F18" s="99"/>
      <c r="G18" s="100">
        <v>2330</v>
      </c>
      <c r="H18" s="99"/>
      <c r="I18" s="100">
        <v>830</v>
      </c>
    </row>
    <row r="19" spans="1:9" ht="12.75">
      <c r="A19" s="99"/>
      <c r="B19" s="99"/>
      <c r="C19" s="99"/>
      <c r="D19" s="99"/>
      <c r="E19" s="99"/>
      <c r="F19" s="99"/>
      <c r="G19" s="99"/>
      <c r="H19" s="99"/>
      <c r="I19" s="99" t="s">
        <v>16</v>
      </c>
    </row>
    <row r="21" spans="1:9" ht="12.75">
      <c r="A21" s="101" t="s">
        <v>17</v>
      </c>
      <c r="B21" s="101"/>
      <c r="C21" s="102">
        <v>830</v>
      </c>
      <c r="D21" s="101"/>
      <c r="E21" s="103">
        <v>1730</v>
      </c>
      <c r="F21" s="101"/>
      <c r="G21" s="103">
        <v>2030</v>
      </c>
      <c r="H21" s="101"/>
      <c r="I21" s="103">
        <v>2230</v>
      </c>
    </row>
    <row r="22" spans="1:9" ht="12.75">
      <c r="A22" s="101" t="s">
        <v>18</v>
      </c>
      <c r="B22" s="101"/>
      <c r="C22" s="102" t="s">
        <v>13</v>
      </c>
      <c r="D22" s="101"/>
      <c r="E22" s="103" t="s">
        <v>13</v>
      </c>
      <c r="F22" s="101"/>
      <c r="G22" s="103" t="s">
        <v>13</v>
      </c>
      <c r="H22" s="101"/>
      <c r="I22" s="103" t="s">
        <v>13</v>
      </c>
    </row>
    <row r="23" spans="1:9" ht="12.75">
      <c r="A23" s="101" t="s">
        <v>19</v>
      </c>
      <c r="B23" s="101"/>
      <c r="C23" s="102">
        <v>1730</v>
      </c>
      <c r="D23" s="101"/>
      <c r="E23" s="103">
        <v>2030</v>
      </c>
      <c r="F23" s="101"/>
      <c r="G23" s="103">
        <v>2230</v>
      </c>
      <c r="H23" s="101"/>
      <c r="I23" s="103">
        <v>630</v>
      </c>
    </row>
    <row r="24" spans="1:9" ht="12.75">
      <c r="A24" s="101"/>
      <c r="B24" s="101"/>
      <c r="C24" s="101"/>
      <c r="D24" s="101"/>
      <c r="E24" s="101"/>
      <c r="F24" s="101"/>
      <c r="G24" s="101"/>
      <c r="H24" s="101"/>
      <c r="I24" s="101" t="s">
        <v>20</v>
      </c>
    </row>
    <row r="26" spans="1:7" ht="12.75">
      <c r="A26" s="104" t="s">
        <v>21</v>
      </c>
      <c r="B26" s="104"/>
      <c r="C26" s="104"/>
      <c r="D26" s="104"/>
      <c r="E26" s="104"/>
      <c r="F26" s="104"/>
      <c r="G26" s="12"/>
    </row>
    <row r="28" spans="3:9" ht="12.75">
      <c r="C28" s="12" t="s">
        <v>427</v>
      </c>
      <c r="D28" s="12"/>
      <c r="E28" s="12" t="s">
        <v>10</v>
      </c>
      <c r="F28" s="12"/>
      <c r="G28" s="12" t="s">
        <v>427</v>
      </c>
      <c r="H28" s="12"/>
      <c r="I28" s="12" t="s">
        <v>11</v>
      </c>
    </row>
    <row r="30" spans="1:9" ht="12.75">
      <c r="A30" s="97"/>
      <c r="B30" s="97"/>
      <c r="C30" s="98">
        <v>600</v>
      </c>
      <c r="D30" s="105"/>
      <c r="E30" s="98">
        <v>700</v>
      </c>
      <c r="F30" s="105"/>
      <c r="G30" s="98">
        <v>2130</v>
      </c>
      <c r="H30" s="105"/>
      <c r="I30" s="98">
        <v>2400</v>
      </c>
    </row>
    <row r="31" spans="1:9" ht="12.75">
      <c r="A31" s="97" t="s">
        <v>12</v>
      </c>
      <c r="B31" s="97"/>
      <c r="C31" s="98" t="s">
        <v>13</v>
      </c>
      <c r="D31" s="105"/>
      <c r="E31" s="98" t="s">
        <v>13</v>
      </c>
      <c r="F31" s="105"/>
      <c r="G31" s="98" t="s">
        <v>13</v>
      </c>
      <c r="H31" s="105"/>
      <c r="I31" s="98" t="s">
        <v>13</v>
      </c>
    </row>
    <row r="32" spans="1:9" ht="12.75">
      <c r="A32" s="97"/>
      <c r="B32" s="97"/>
      <c r="C32" s="98">
        <v>700</v>
      </c>
      <c r="D32" s="105"/>
      <c r="E32" s="98">
        <v>2130</v>
      </c>
      <c r="F32" s="105"/>
      <c r="G32" s="98">
        <v>2400</v>
      </c>
      <c r="H32" s="105"/>
      <c r="I32" s="98">
        <v>600</v>
      </c>
    </row>
    <row r="33" spans="1:10" ht="12.75">
      <c r="A33" s="97"/>
      <c r="B33" s="97"/>
      <c r="C33" s="98"/>
      <c r="D33" s="105"/>
      <c r="E33" s="98"/>
      <c r="F33" s="105"/>
      <c r="G33" s="98"/>
      <c r="H33" s="105"/>
      <c r="I33" s="106" t="s">
        <v>22</v>
      </c>
      <c r="J33" s="3"/>
    </row>
    <row r="34" ht="12.75">
      <c r="C34" s="2"/>
    </row>
    <row r="35" spans="1:9" ht="12.75">
      <c r="A35" s="99"/>
      <c r="B35" s="99"/>
      <c r="C35" s="100">
        <v>700</v>
      </c>
      <c r="D35" s="99"/>
      <c r="E35" s="100">
        <v>800</v>
      </c>
      <c r="F35" s="99"/>
      <c r="G35" s="100">
        <v>2130</v>
      </c>
      <c r="H35" s="99"/>
      <c r="I35" s="100">
        <v>2330</v>
      </c>
    </row>
    <row r="36" spans="1:9" ht="12.75">
      <c r="A36" s="99" t="s">
        <v>15</v>
      </c>
      <c r="B36" s="99"/>
      <c r="C36" s="100" t="s">
        <v>13</v>
      </c>
      <c r="D36" s="99"/>
      <c r="E36" s="100" t="s">
        <v>13</v>
      </c>
      <c r="F36" s="99"/>
      <c r="G36" s="100" t="s">
        <v>13</v>
      </c>
      <c r="H36" s="99"/>
      <c r="I36" s="100" t="s">
        <v>13</v>
      </c>
    </row>
    <row r="37" spans="1:9" ht="12.75">
      <c r="A37" s="99"/>
      <c r="B37" s="99"/>
      <c r="C37" s="100">
        <v>800</v>
      </c>
      <c r="D37" s="99"/>
      <c r="E37" s="100">
        <v>2130</v>
      </c>
      <c r="F37" s="99"/>
      <c r="G37" s="100">
        <v>2330</v>
      </c>
      <c r="H37" s="99"/>
      <c r="I37" s="100">
        <v>800</v>
      </c>
    </row>
    <row r="38" spans="1:9" ht="12.75">
      <c r="A38" s="99"/>
      <c r="B38" s="99"/>
      <c r="C38" s="99"/>
      <c r="D38" s="99"/>
      <c r="E38" s="99"/>
      <c r="F38" s="99"/>
      <c r="G38" s="99"/>
      <c r="H38" s="99"/>
      <c r="I38" s="99" t="s">
        <v>16</v>
      </c>
    </row>
    <row r="40" spans="1:9" ht="12.75">
      <c r="A40" s="101" t="s">
        <v>17</v>
      </c>
      <c r="B40" s="101"/>
      <c r="C40" s="102">
        <v>800</v>
      </c>
      <c r="D40" s="101"/>
      <c r="E40" s="103">
        <v>1000</v>
      </c>
      <c r="F40" s="101"/>
      <c r="G40" s="103">
        <v>2030</v>
      </c>
      <c r="H40" s="101"/>
      <c r="I40" s="103">
        <v>2300</v>
      </c>
    </row>
    <row r="41" spans="1:9" ht="12.75">
      <c r="A41" s="101" t="s">
        <v>18</v>
      </c>
      <c r="B41" s="101"/>
      <c r="C41" s="102" t="s">
        <v>13</v>
      </c>
      <c r="D41" s="101"/>
      <c r="E41" s="103" t="s">
        <v>13</v>
      </c>
      <c r="F41" s="101"/>
      <c r="G41" s="103" t="s">
        <v>13</v>
      </c>
      <c r="H41" s="101"/>
      <c r="I41" s="103" t="s">
        <v>13</v>
      </c>
    </row>
    <row r="42" spans="1:9" ht="12.75">
      <c r="A42" s="101" t="s">
        <v>19</v>
      </c>
      <c r="B42" s="101"/>
      <c r="C42" s="102">
        <v>1000</v>
      </c>
      <c r="D42" s="101"/>
      <c r="E42" s="103">
        <v>2030</v>
      </c>
      <c r="F42" s="101"/>
      <c r="G42" s="103">
        <v>2300</v>
      </c>
      <c r="H42" s="101"/>
      <c r="I42" s="103">
        <v>600</v>
      </c>
    </row>
    <row r="43" spans="1:9" ht="12.75">
      <c r="A43" s="101"/>
      <c r="B43" s="101"/>
      <c r="C43" s="101"/>
      <c r="D43" s="101"/>
      <c r="E43" s="101"/>
      <c r="F43" s="101"/>
      <c r="G43" s="101"/>
      <c r="H43" s="101"/>
      <c r="I43" s="101" t="s">
        <v>20</v>
      </c>
    </row>
    <row r="44" spans="1:9" ht="12.75">
      <c r="A44" s="21"/>
      <c r="B44" s="21"/>
      <c r="C44" s="21"/>
      <c r="D44" s="21"/>
      <c r="E44" s="21"/>
      <c r="F44" s="21"/>
      <c r="G44" s="21"/>
      <c r="H44" s="21"/>
      <c r="I44" s="21"/>
    </row>
    <row r="45" ht="12.75">
      <c r="A45" t="s">
        <v>23</v>
      </c>
    </row>
  </sheetData>
  <sheetProtection/>
  <printOptions gridLines="1"/>
  <pageMargins left="0.75" right="0.75" top="1" bottom="1" header="0.5" footer="0.5"/>
  <pageSetup horizontalDpi="600" verticalDpi="600" orientation="landscape" r:id="rId2"/>
  <headerFooter alignWithMargins="0">
    <oddHeader>&amp;C&amp;A</oddHeader>
    <oddFooter>&amp;CPage &amp;P</oddFooter>
  </headerFooter>
  <rowBreaks count="1" manualBreakCount="1">
    <brk id="24" max="255" man="1"/>
  </rowBreaks>
  <drawing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D4" sqref="D4"/>
    </sheetView>
  </sheetViews>
  <sheetFormatPr defaultColWidth="32.28125" defaultRowHeight="19.5" customHeight="1"/>
  <cols>
    <col min="1" max="1" width="7.8515625" style="6" customWidth="1"/>
    <col min="2" max="2" width="35.7109375" style="7" bestFit="1" customWidth="1"/>
    <col min="3" max="3" width="5.00390625" style="6" customWidth="1"/>
    <col min="4" max="4" width="33.28125" style="8" customWidth="1"/>
    <col min="5" max="5" width="4.28125" style="6" customWidth="1"/>
    <col min="6" max="6" width="51.00390625" style="8" bestFit="1" customWidth="1"/>
    <col min="7" max="7" width="9.140625" style="6" customWidth="1"/>
    <col min="8" max="16384" width="32.28125" style="6" customWidth="1"/>
  </cols>
  <sheetData>
    <row r="1" spans="1:6" ht="19.5" customHeight="1">
      <c r="A1" s="127" t="s">
        <v>0</v>
      </c>
      <c r="B1" s="128"/>
      <c r="C1" s="129"/>
      <c r="D1" s="130"/>
      <c r="E1" s="127"/>
      <c r="F1" s="131"/>
    </row>
    <row r="2" spans="1:6" ht="19.5" customHeight="1">
      <c r="A2" s="88"/>
      <c r="B2" s="89"/>
      <c r="C2" s="90"/>
      <c r="D2" s="91" t="s">
        <v>1</v>
      </c>
      <c r="E2" s="88"/>
      <c r="F2" s="92"/>
    </row>
    <row r="3" spans="1:6" ht="19.5" customHeight="1">
      <c r="A3" s="88"/>
      <c r="B3" s="89"/>
      <c r="C3" s="90"/>
      <c r="D3" s="91">
        <v>2022</v>
      </c>
      <c r="E3" s="88"/>
      <c r="F3" s="92"/>
    </row>
    <row r="6" spans="2:8" ht="19.5" customHeight="1">
      <c r="B6" s="16" t="s">
        <v>2</v>
      </c>
      <c r="C6" s="17"/>
      <c r="D6" s="18" t="s">
        <v>3</v>
      </c>
      <c r="E6" s="17" t="s">
        <v>0</v>
      </c>
      <c r="F6" s="18" t="s">
        <v>4</v>
      </c>
      <c r="H6" s="6" t="s">
        <v>0</v>
      </c>
    </row>
    <row r="7" spans="2:6" ht="19.5" customHeight="1">
      <c r="B7" s="16"/>
      <c r="C7" s="17"/>
      <c r="D7" s="18"/>
      <c r="E7" s="17"/>
      <c r="F7" s="18"/>
    </row>
    <row r="8" spans="2:6" ht="19.5" customHeight="1">
      <c r="B8" s="14" t="str">
        <f>"NEW YEAR'S DAY "&amp;D3</f>
        <v>NEW YEAR'S DAY 2022</v>
      </c>
      <c r="C8" s="9"/>
      <c r="D8" s="23">
        <f>DATE(D3,1,1)</f>
        <v>44562</v>
      </c>
      <c r="E8" s="9"/>
      <c r="F8" s="15" t="str">
        <f>TEXT(D8,"DDDD")</f>
        <v>Saturday</v>
      </c>
    </row>
    <row r="9" spans="2:6" ht="19.5" customHeight="1">
      <c r="B9" s="16"/>
      <c r="C9" s="17"/>
      <c r="D9" s="18"/>
      <c r="E9" s="17"/>
      <c r="F9" s="18"/>
    </row>
    <row r="10" spans="2:6" ht="19.5" customHeight="1">
      <c r="B10" s="14" t="s">
        <v>5</v>
      </c>
      <c r="C10" s="9"/>
      <c r="D10" s="23">
        <f>DATE(D3,6,1)-WEEKDAY(DATE(D3,6,6))</f>
        <v>44711</v>
      </c>
      <c r="E10" s="9"/>
      <c r="F10" s="15" t="str">
        <f>TEXT(D10,"DDDD")</f>
        <v>Monday</v>
      </c>
    </row>
    <row r="11" spans="2:6" ht="19.5" customHeight="1">
      <c r="B11" s="14"/>
      <c r="C11" s="9"/>
      <c r="D11" s="23"/>
      <c r="E11" s="9"/>
      <c r="F11" s="15"/>
    </row>
    <row r="12" spans="2:6" ht="19.5" customHeight="1">
      <c r="B12" s="14" t="s">
        <v>6</v>
      </c>
      <c r="C12" s="9"/>
      <c r="D12" s="23">
        <f>DATE(D3,7,4)</f>
        <v>44746</v>
      </c>
      <c r="E12" s="9"/>
      <c r="F12" s="15" t="str">
        <f>TEXT(D12,"DDDD")</f>
        <v>Monday</v>
      </c>
    </row>
    <row r="13" spans="2:6" ht="19.5" customHeight="1">
      <c r="B13" s="14"/>
      <c r="C13" s="9"/>
      <c r="D13" s="23"/>
      <c r="E13" s="9"/>
      <c r="F13" s="15"/>
    </row>
    <row r="14" spans="2:6" ht="19.5" customHeight="1">
      <c r="B14" s="14" t="s">
        <v>7</v>
      </c>
      <c r="C14" s="9"/>
      <c r="D14" s="23">
        <f>DATE(D3,9,1)+CHOOSE(WEEKDAY(DATE(D3,9,1)),1,0,6,5,4,3,2)</f>
        <v>44809</v>
      </c>
      <c r="E14" s="9"/>
      <c r="F14" s="15" t="str">
        <f>TEXT(D14,"DDDD")</f>
        <v>Monday</v>
      </c>
    </row>
    <row r="15" spans="2:6" ht="19.5" customHeight="1">
      <c r="B15" s="14"/>
      <c r="C15" s="9"/>
      <c r="D15" s="23"/>
      <c r="E15" s="9"/>
      <c r="F15" s="15"/>
    </row>
    <row r="16" spans="2:6" ht="19.5" customHeight="1">
      <c r="B16" s="14" t="s">
        <v>8</v>
      </c>
      <c r="C16" s="9"/>
      <c r="D16" s="23">
        <f>DATE(D3,11,1)+21+CHOOSE(WEEKDAY(DATE(D3,11,1)),4,3,2,1,0,6,5)</f>
        <v>44889</v>
      </c>
      <c r="E16" s="9"/>
      <c r="F16" s="15" t="str">
        <f>TEXT(D16,"DDDD")</f>
        <v>Thursday</v>
      </c>
    </row>
    <row r="17" spans="2:6" ht="19.5" customHeight="1">
      <c r="B17" s="14"/>
      <c r="C17" s="9"/>
      <c r="D17" s="23"/>
      <c r="E17" s="9"/>
      <c r="F17" s="15"/>
    </row>
    <row r="18" spans="2:6" ht="19.5" customHeight="1">
      <c r="B18" s="14" t="s">
        <v>9</v>
      </c>
      <c r="C18" s="9"/>
      <c r="D18" s="23">
        <f>DATE(D3,12,25)</f>
        <v>44920</v>
      </c>
      <c r="E18" s="9"/>
      <c r="F18" s="15" t="str">
        <f>TEXT(D18,"DDDD")</f>
        <v>Sunday</v>
      </c>
    </row>
    <row r="19" spans="2:6" ht="19.5" customHeight="1">
      <c r="B19" s="14"/>
      <c r="C19" s="9"/>
      <c r="D19" s="23"/>
      <c r="E19" s="9"/>
      <c r="F19" s="15"/>
    </row>
    <row r="20" spans="2:6" ht="19.5" customHeight="1">
      <c r="B20" s="14" t="str">
        <f>"NEW YEAR'S DAY "&amp;(D3+1)</f>
        <v>NEW YEAR'S DAY 2023</v>
      </c>
      <c r="C20" s="9"/>
      <c r="D20" s="23">
        <f>DATE(D3+1,1,1)</f>
        <v>44927</v>
      </c>
      <c r="E20" s="9"/>
      <c r="F20" s="15" t="str">
        <f>TEXT(D20,"DDDD")</f>
        <v>Sunday</v>
      </c>
    </row>
  </sheetData>
  <sheetProtection/>
  <printOptions gridLines="1"/>
  <pageMargins left="0.75" right="0.75" top="1" bottom="1" header="0.5" footer="0.5"/>
  <pageSetup horizontalDpi="600" verticalDpi="600" orientation="landscape"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U511"/>
  <sheetViews>
    <sheetView zoomScalePageLayoutView="0" workbookViewId="0" topLeftCell="A1">
      <pane ySplit="2" topLeftCell="A3" activePane="bottomLeft" state="frozen"/>
      <selection pane="topLeft" activeCell="A1" sqref="A1"/>
      <selection pane="bottomLeft" activeCell="P1" sqref="P1:P16384"/>
    </sheetView>
  </sheetViews>
  <sheetFormatPr defaultColWidth="9.140625" defaultRowHeight="12.75"/>
  <cols>
    <col min="1" max="1" width="41.140625" style="0" bestFit="1" customWidth="1"/>
    <col min="2" max="2" width="1.57421875" style="0" customWidth="1"/>
    <col min="3" max="3" width="8.00390625" style="0" customWidth="1"/>
    <col min="4" max="4" width="3.28125" style="0" customWidth="1"/>
    <col min="5" max="5" width="12.421875" style="69" bestFit="1" customWidth="1"/>
    <col min="6" max="6" width="5.421875" style="0" customWidth="1"/>
    <col min="7" max="7" width="6.140625" style="0" customWidth="1"/>
    <col min="8" max="8" width="6.28125" style="0" customWidth="1"/>
    <col min="9" max="9" width="3.57421875" style="0" customWidth="1"/>
    <col min="10" max="10" width="5.57421875" style="0" customWidth="1"/>
    <col min="11" max="11" width="5.28125" style="0" customWidth="1"/>
    <col min="12" max="12" width="8.28125" style="0" customWidth="1"/>
    <col min="13" max="13" width="38.421875" style="21" bestFit="1" customWidth="1"/>
    <col min="14" max="14" width="16.28125" style="0" customWidth="1"/>
    <col min="15" max="15" width="8.00390625" style="1" customWidth="1"/>
    <col min="16" max="16" width="41.140625" style="195" hidden="1" customWidth="1"/>
  </cols>
  <sheetData>
    <row r="1" spans="1:16" s="4" customFormat="1" ht="30" customHeight="1">
      <c r="A1" s="110" t="s">
        <v>233</v>
      </c>
      <c r="B1" s="111"/>
      <c r="C1" s="111"/>
      <c r="D1" s="111"/>
      <c r="E1" s="112"/>
      <c r="F1" s="111"/>
      <c r="G1" s="111"/>
      <c r="H1" s="111"/>
      <c r="I1" s="111"/>
      <c r="J1" s="111"/>
      <c r="K1" s="111"/>
      <c r="L1" s="111"/>
      <c r="M1" s="111"/>
      <c r="N1" s="111"/>
      <c r="O1" s="113"/>
      <c r="P1" s="194"/>
    </row>
    <row r="2" spans="1:16" s="56" customFormat="1" ht="31.5" customHeight="1">
      <c r="A2" s="114" t="s">
        <v>24</v>
      </c>
      <c r="B2" s="114"/>
      <c r="C2" s="114" t="s">
        <v>25</v>
      </c>
      <c r="D2" s="114"/>
      <c r="E2" s="115" t="s">
        <v>450</v>
      </c>
      <c r="F2" s="166" t="s">
        <v>26</v>
      </c>
      <c r="G2" s="166"/>
      <c r="H2" s="166" t="s">
        <v>426</v>
      </c>
      <c r="I2" s="166"/>
      <c r="J2" s="166" t="s">
        <v>27</v>
      </c>
      <c r="K2" s="166"/>
      <c r="L2" s="167" t="s">
        <v>313</v>
      </c>
      <c r="M2" s="114" t="s">
        <v>28</v>
      </c>
      <c r="N2" s="116" t="s">
        <v>285</v>
      </c>
      <c r="O2" s="117" t="s">
        <v>3</v>
      </c>
      <c r="P2" s="192" t="s">
        <v>519</v>
      </c>
    </row>
    <row r="3" spans="1:16" ht="12.75">
      <c r="A3" t="s">
        <v>29</v>
      </c>
      <c r="C3">
        <v>115</v>
      </c>
      <c r="E3" s="71"/>
      <c r="F3">
        <v>118</v>
      </c>
      <c r="H3">
        <v>117</v>
      </c>
      <c r="J3">
        <v>116</v>
      </c>
      <c r="L3" s="73" t="s">
        <v>375</v>
      </c>
      <c r="N3" s="21"/>
      <c r="O3" s="46">
        <v>33635</v>
      </c>
      <c r="P3" s="195" t="s">
        <v>29</v>
      </c>
    </row>
    <row r="4" spans="5:14" ht="12.75">
      <c r="E4" s="71"/>
      <c r="L4" s="21"/>
      <c r="N4" s="21"/>
    </row>
    <row r="5" spans="1:16" s="13" customFormat="1" ht="12.75">
      <c r="A5" s="13" t="s">
        <v>30</v>
      </c>
      <c r="C5" s="13">
        <v>115</v>
      </c>
      <c r="E5" s="71"/>
      <c r="F5" s="13">
        <v>117</v>
      </c>
      <c r="H5" s="13">
        <v>117</v>
      </c>
      <c r="J5" s="13">
        <v>117</v>
      </c>
      <c r="L5" s="73" t="s">
        <v>374</v>
      </c>
      <c r="M5" s="24" t="s">
        <v>239</v>
      </c>
      <c r="N5" s="24" t="s">
        <v>286</v>
      </c>
      <c r="O5" s="47">
        <v>36951</v>
      </c>
      <c r="P5" s="183" t="s">
        <v>30</v>
      </c>
    </row>
    <row r="6" spans="5:14" ht="12.75">
      <c r="E6" s="71"/>
      <c r="L6" s="21"/>
      <c r="N6" s="21"/>
    </row>
    <row r="7" spans="1:16" ht="12.75">
      <c r="A7" t="s">
        <v>30</v>
      </c>
      <c r="C7">
        <v>230</v>
      </c>
      <c r="E7" s="71">
        <v>235</v>
      </c>
      <c r="F7">
        <v>240</v>
      </c>
      <c r="G7" t="s">
        <v>31</v>
      </c>
      <c r="J7">
        <v>230</v>
      </c>
      <c r="K7" t="s">
        <v>32</v>
      </c>
      <c r="L7" s="21"/>
      <c r="M7" s="24"/>
      <c r="N7" s="21"/>
      <c r="O7" s="46">
        <v>29983</v>
      </c>
      <c r="P7" s="195" t="s">
        <v>30</v>
      </c>
    </row>
    <row r="8" spans="5:14" ht="12.75">
      <c r="E8" s="71"/>
      <c r="L8" s="21"/>
      <c r="N8" s="21"/>
    </row>
    <row r="9" spans="1:16" ht="12.75">
      <c r="A9" t="s">
        <v>33</v>
      </c>
      <c r="C9">
        <v>115</v>
      </c>
      <c r="E9" s="71"/>
      <c r="F9">
        <v>119</v>
      </c>
      <c r="H9">
        <v>118</v>
      </c>
      <c r="J9">
        <v>117</v>
      </c>
      <c r="L9" s="73" t="s">
        <v>374</v>
      </c>
      <c r="N9" s="24" t="s">
        <v>300</v>
      </c>
      <c r="O9" s="46">
        <v>33635</v>
      </c>
      <c r="P9" s="195" t="s">
        <v>33</v>
      </c>
    </row>
    <row r="10" spans="5:14" ht="12.75">
      <c r="E10" s="71"/>
      <c r="L10" s="21"/>
      <c r="N10" s="21"/>
    </row>
    <row r="11" spans="1:16" ht="12.75">
      <c r="A11" t="s">
        <v>34</v>
      </c>
      <c r="C11">
        <v>115</v>
      </c>
      <c r="E11" s="71">
        <v>118</v>
      </c>
      <c r="F11">
        <v>121</v>
      </c>
      <c r="G11" t="s">
        <v>31</v>
      </c>
      <c r="J11">
        <v>115</v>
      </c>
      <c r="K11" t="s">
        <v>32</v>
      </c>
      <c r="L11" s="21"/>
      <c r="N11" s="21" t="s">
        <v>289</v>
      </c>
      <c r="O11" s="46">
        <v>33270</v>
      </c>
      <c r="P11" s="195" t="s">
        <v>34</v>
      </c>
    </row>
    <row r="12" spans="5:15" ht="12.75">
      <c r="E12" s="71"/>
      <c r="L12" s="21"/>
      <c r="N12" s="21"/>
      <c r="O12" s="46"/>
    </row>
    <row r="13" spans="1:16" s="13" customFormat="1" ht="12.75">
      <c r="A13" s="13" t="s">
        <v>35</v>
      </c>
      <c r="C13" s="13">
        <v>115</v>
      </c>
      <c r="E13" s="70"/>
      <c r="F13" s="13">
        <v>117</v>
      </c>
      <c r="H13" s="13">
        <v>116</v>
      </c>
      <c r="J13" s="13">
        <v>115</v>
      </c>
      <c r="L13" s="73" t="s">
        <v>377</v>
      </c>
      <c r="M13" s="24"/>
      <c r="N13" s="24" t="s">
        <v>302</v>
      </c>
      <c r="O13" s="47">
        <v>36586</v>
      </c>
      <c r="P13" s="183" t="s">
        <v>35</v>
      </c>
    </row>
    <row r="14" spans="5:14" ht="12.75">
      <c r="E14" s="71"/>
      <c r="L14" s="21"/>
      <c r="M14" s="30"/>
      <c r="N14" s="21"/>
    </row>
    <row r="15" spans="1:16" ht="12.75">
      <c r="A15" t="s">
        <v>35</v>
      </c>
      <c r="C15">
        <v>230</v>
      </c>
      <c r="E15" s="71"/>
      <c r="F15">
        <v>239</v>
      </c>
      <c r="H15">
        <v>237</v>
      </c>
      <c r="J15">
        <v>236</v>
      </c>
      <c r="L15" s="73" t="s">
        <v>378</v>
      </c>
      <c r="M15" s="24" t="s">
        <v>240</v>
      </c>
      <c r="N15" s="21" t="s">
        <v>302</v>
      </c>
      <c r="O15" s="46">
        <v>27760</v>
      </c>
      <c r="P15" s="195" t="s">
        <v>35</v>
      </c>
    </row>
    <row r="16" spans="5:14" ht="12.75">
      <c r="E16" s="71"/>
      <c r="L16" s="21"/>
      <c r="M16" s="53" t="s">
        <v>0</v>
      </c>
      <c r="N16" s="21"/>
    </row>
    <row r="17" spans="1:16" ht="12.75">
      <c r="A17" t="s">
        <v>35</v>
      </c>
      <c r="C17">
        <v>500</v>
      </c>
      <c r="E17" s="71">
        <v>540</v>
      </c>
      <c r="F17">
        <v>550</v>
      </c>
      <c r="G17" t="s">
        <v>31</v>
      </c>
      <c r="J17">
        <v>530</v>
      </c>
      <c r="K17" t="s">
        <v>32</v>
      </c>
      <c r="L17" s="21"/>
      <c r="N17" s="21"/>
      <c r="O17" s="46">
        <v>32174</v>
      </c>
      <c r="P17" s="195" t="s">
        <v>35</v>
      </c>
    </row>
    <row r="18" spans="5:14" ht="12.75">
      <c r="E18" s="71"/>
      <c r="L18" s="21"/>
      <c r="N18" s="21"/>
    </row>
    <row r="19" spans="1:16" ht="12.75">
      <c r="A19" t="s">
        <v>36</v>
      </c>
      <c r="C19">
        <v>115</v>
      </c>
      <c r="E19" s="71"/>
      <c r="F19">
        <v>120</v>
      </c>
      <c r="H19">
        <v>119</v>
      </c>
      <c r="J19">
        <v>118</v>
      </c>
      <c r="L19" s="73" t="s">
        <v>373</v>
      </c>
      <c r="N19" s="21" t="s">
        <v>301</v>
      </c>
      <c r="O19" s="46">
        <v>33635</v>
      </c>
      <c r="P19" s="195" t="s">
        <v>36</v>
      </c>
    </row>
    <row r="20" spans="5:14" ht="12.75">
      <c r="E20" s="71"/>
      <c r="L20" s="21"/>
      <c r="N20" s="21"/>
    </row>
    <row r="21" spans="1:16" ht="12.75">
      <c r="A21" t="s">
        <v>36</v>
      </c>
      <c r="C21">
        <v>230</v>
      </c>
      <c r="E21" s="71"/>
      <c r="F21">
        <v>239</v>
      </c>
      <c r="H21">
        <v>236</v>
      </c>
      <c r="J21">
        <v>234</v>
      </c>
      <c r="L21" s="73" t="s">
        <v>378</v>
      </c>
      <c r="N21" s="24" t="s">
        <v>300</v>
      </c>
      <c r="O21" s="46">
        <v>33635</v>
      </c>
      <c r="P21" s="195" t="s">
        <v>36</v>
      </c>
    </row>
    <row r="22" spans="5:14" ht="12.75">
      <c r="E22" s="71"/>
      <c r="L22" s="21"/>
      <c r="N22" s="21"/>
    </row>
    <row r="23" spans="1:16" ht="12.75">
      <c r="A23" t="s">
        <v>36</v>
      </c>
      <c r="C23">
        <v>500</v>
      </c>
      <c r="E23" s="71">
        <v>540</v>
      </c>
      <c r="F23">
        <v>550</v>
      </c>
      <c r="G23" t="s">
        <v>31</v>
      </c>
      <c r="J23">
        <v>530</v>
      </c>
      <c r="K23" t="s">
        <v>32</v>
      </c>
      <c r="L23" s="21"/>
      <c r="N23" s="24" t="s">
        <v>300</v>
      </c>
      <c r="O23" s="46">
        <v>34366</v>
      </c>
      <c r="P23" s="195" t="s">
        <v>36</v>
      </c>
    </row>
    <row r="24" spans="5:14" ht="12.75">
      <c r="E24" s="71"/>
      <c r="L24" s="21"/>
      <c r="N24" s="21"/>
    </row>
    <row r="25" spans="1:16" ht="12.75">
      <c r="A25" t="s">
        <v>37</v>
      </c>
      <c r="C25">
        <v>115</v>
      </c>
      <c r="E25" s="71"/>
      <c r="F25">
        <v>119</v>
      </c>
      <c r="H25">
        <v>119</v>
      </c>
      <c r="J25">
        <v>119</v>
      </c>
      <c r="L25" s="73" t="s">
        <v>373</v>
      </c>
      <c r="M25" s="21" t="s">
        <v>296</v>
      </c>
      <c r="N25" s="21" t="s">
        <v>297</v>
      </c>
      <c r="O25" s="46">
        <v>32051</v>
      </c>
      <c r="P25" s="195" t="s">
        <v>37</v>
      </c>
    </row>
    <row r="26" spans="5:14" ht="12.75">
      <c r="E26" s="71"/>
      <c r="L26" s="21"/>
      <c r="M26" s="21" t="s">
        <v>0</v>
      </c>
      <c r="N26" s="21"/>
    </row>
    <row r="27" spans="1:16" ht="12.75">
      <c r="A27" t="s">
        <v>37</v>
      </c>
      <c r="C27">
        <v>230</v>
      </c>
      <c r="E27" s="71">
        <v>236</v>
      </c>
      <c r="F27">
        <v>242</v>
      </c>
      <c r="G27" t="s">
        <v>31</v>
      </c>
      <c r="J27">
        <v>230</v>
      </c>
      <c r="K27" t="s">
        <v>32</v>
      </c>
      <c r="L27" s="21"/>
      <c r="M27" s="21" t="s">
        <v>296</v>
      </c>
      <c r="N27" s="21" t="s">
        <v>297</v>
      </c>
      <c r="O27" s="46">
        <v>33270</v>
      </c>
      <c r="P27" s="195" t="s">
        <v>37</v>
      </c>
    </row>
    <row r="28" spans="5:15" ht="12.75">
      <c r="E28" s="71"/>
      <c r="L28" s="21"/>
      <c r="N28" s="21"/>
      <c r="O28" s="46"/>
    </row>
    <row r="29" spans="1:16" s="21" customFormat="1" ht="12.75">
      <c r="A29" s="21" t="s">
        <v>38</v>
      </c>
      <c r="C29" s="21">
        <v>500</v>
      </c>
      <c r="E29" s="71">
        <v>540</v>
      </c>
      <c r="F29" s="21">
        <v>550</v>
      </c>
      <c r="G29" s="21" t="s">
        <v>31</v>
      </c>
      <c r="J29" s="21">
        <v>528</v>
      </c>
      <c r="K29" s="21" t="s">
        <v>32</v>
      </c>
      <c r="M29" s="21" t="s">
        <v>446</v>
      </c>
      <c r="O29" s="42">
        <v>43971</v>
      </c>
      <c r="P29" s="196" t="s">
        <v>38</v>
      </c>
    </row>
    <row r="30" spans="5:15" ht="12.75">
      <c r="E30" s="71"/>
      <c r="L30" s="21"/>
      <c r="N30" s="21"/>
      <c r="O30" s="46"/>
    </row>
    <row r="31" spans="1:16" s="24" customFormat="1" ht="12.75">
      <c r="A31" s="24" t="s">
        <v>38</v>
      </c>
      <c r="C31" s="24">
        <v>230</v>
      </c>
      <c r="E31" s="71">
        <v>239.5</v>
      </c>
      <c r="F31" s="24">
        <v>242</v>
      </c>
      <c r="G31" s="24" t="s">
        <v>31</v>
      </c>
      <c r="J31" s="24">
        <v>237</v>
      </c>
      <c r="K31" s="24" t="s">
        <v>32</v>
      </c>
      <c r="M31" s="153" t="s">
        <v>441</v>
      </c>
      <c r="N31" s="21"/>
      <c r="O31" s="43">
        <v>43965</v>
      </c>
      <c r="P31" s="180" t="s">
        <v>38</v>
      </c>
    </row>
    <row r="32" spans="5:14" ht="12.75">
      <c r="E32" s="71"/>
      <c r="L32" s="21"/>
      <c r="M32" s="54" t="s">
        <v>200</v>
      </c>
      <c r="N32" s="21"/>
    </row>
    <row r="33" spans="1:16" ht="12.75">
      <c r="A33" t="s">
        <v>39</v>
      </c>
      <c r="C33">
        <v>115</v>
      </c>
      <c r="E33" s="71"/>
      <c r="F33">
        <v>120</v>
      </c>
      <c r="H33">
        <v>119</v>
      </c>
      <c r="J33">
        <v>118</v>
      </c>
      <c r="L33" s="73" t="s">
        <v>374</v>
      </c>
      <c r="M33" s="21" t="s">
        <v>40</v>
      </c>
      <c r="N33" s="21"/>
      <c r="O33" s="46">
        <v>31809</v>
      </c>
      <c r="P33" s="197" t="s">
        <v>461</v>
      </c>
    </row>
    <row r="34" spans="5:14" ht="12.75">
      <c r="E34" s="71"/>
      <c r="L34" s="21"/>
      <c r="N34" s="21"/>
    </row>
    <row r="35" spans="1:16" ht="12.75">
      <c r="A35" t="s">
        <v>39</v>
      </c>
      <c r="C35">
        <v>115</v>
      </c>
      <c r="E35" s="71"/>
      <c r="F35">
        <v>119</v>
      </c>
      <c r="H35">
        <v>118</v>
      </c>
      <c r="J35">
        <v>117</v>
      </c>
      <c r="L35" s="73" t="s">
        <v>374</v>
      </c>
      <c r="M35" s="21" t="s">
        <v>41</v>
      </c>
      <c r="N35" s="21"/>
      <c r="O35" s="46">
        <v>32174</v>
      </c>
      <c r="P35" s="195" t="s">
        <v>39</v>
      </c>
    </row>
    <row r="36" spans="5:14" ht="12.75">
      <c r="E36" s="71"/>
      <c r="L36" s="21"/>
      <c r="N36" s="21"/>
    </row>
    <row r="37" spans="1:16" ht="12.75">
      <c r="A37" t="s">
        <v>42</v>
      </c>
      <c r="C37">
        <v>115</v>
      </c>
      <c r="E37" s="71"/>
      <c r="F37">
        <v>119</v>
      </c>
      <c r="H37">
        <v>118</v>
      </c>
      <c r="J37">
        <v>117</v>
      </c>
      <c r="L37" s="73" t="s">
        <v>379</v>
      </c>
      <c r="N37" s="21"/>
      <c r="O37" s="46">
        <v>33635</v>
      </c>
      <c r="P37" s="195" t="s">
        <v>42</v>
      </c>
    </row>
    <row r="38" spans="5:14" ht="12.75">
      <c r="E38" s="71"/>
      <c r="L38" s="21"/>
      <c r="N38" s="21"/>
    </row>
    <row r="39" spans="1:16" s="12" customFormat="1" ht="12.75">
      <c r="A39" s="13" t="s">
        <v>43</v>
      </c>
      <c r="B39" s="13"/>
      <c r="C39" s="13">
        <v>115</v>
      </c>
      <c r="D39" s="13"/>
      <c r="E39" s="70"/>
      <c r="F39" s="13">
        <v>115</v>
      </c>
      <c r="G39" s="13"/>
      <c r="H39" s="13">
        <v>115</v>
      </c>
      <c r="I39" s="13"/>
      <c r="J39" s="13">
        <v>115</v>
      </c>
      <c r="K39" s="13"/>
      <c r="L39" s="73" t="s">
        <v>378</v>
      </c>
      <c r="M39" s="24" t="s">
        <v>223</v>
      </c>
      <c r="N39" s="24" t="s">
        <v>286</v>
      </c>
      <c r="O39" s="47">
        <v>38661</v>
      </c>
      <c r="P39" s="183" t="s">
        <v>43</v>
      </c>
    </row>
    <row r="40" spans="5:14" ht="12.75">
      <c r="E40" s="71"/>
      <c r="L40" s="21"/>
      <c r="N40" s="21"/>
    </row>
    <row r="41" spans="1:16" ht="12.75">
      <c r="A41" s="24" t="s">
        <v>43</v>
      </c>
      <c r="B41" s="24"/>
      <c r="C41" s="24">
        <v>230</v>
      </c>
      <c r="D41" s="24"/>
      <c r="E41" s="70"/>
      <c r="F41" s="24">
        <v>238</v>
      </c>
      <c r="G41" s="24"/>
      <c r="H41" s="24">
        <v>238</v>
      </c>
      <c r="I41" s="24"/>
      <c r="J41" s="24">
        <v>238</v>
      </c>
      <c r="K41" s="24"/>
      <c r="L41" s="73" t="s">
        <v>378</v>
      </c>
      <c r="M41" s="21" t="s">
        <v>238</v>
      </c>
      <c r="N41" s="24" t="s">
        <v>286</v>
      </c>
      <c r="O41" s="43">
        <v>39515</v>
      </c>
      <c r="P41" s="180" t="s">
        <v>43</v>
      </c>
    </row>
    <row r="42" spans="1:16" ht="12.75">
      <c r="A42" s="21"/>
      <c r="B42" s="21"/>
      <c r="C42" s="21"/>
      <c r="D42" s="21"/>
      <c r="E42" s="71"/>
      <c r="F42" s="21"/>
      <c r="G42" s="21"/>
      <c r="H42" s="21"/>
      <c r="I42" s="21"/>
      <c r="J42" s="21"/>
      <c r="K42" s="21"/>
      <c r="L42" s="21"/>
      <c r="N42" s="21"/>
      <c r="O42" s="26"/>
      <c r="P42" s="196"/>
    </row>
    <row r="43" spans="1:16" ht="12.75">
      <c r="A43" t="s">
        <v>43</v>
      </c>
      <c r="C43">
        <v>500</v>
      </c>
      <c r="E43" s="71">
        <v>540</v>
      </c>
      <c r="F43">
        <v>550</v>
      </c>
      <c r="G43" t="s">
        <v>31</v>
      </c>
      <c r="J43">
        <v>520</v>
      </c>
      <c r="K43" t="s">
        <v>32</v>
      </c>
      <c r="L43" s="21"/>
      <c r="N43" s="21"/>
      <c r="O43" s="46">
        <v>33270</v>
      </c>
      <c r="P43" s="195" t="s">
        <v>43</v>
      </c>
    </row>
    <row r="44" spans="5:14" ht="12.75">
      <c r="E44" s="71"/>
      <c r="L44" s="21"/>
      <c r="N44" s="21"/>
    </row>
    <row r="45" spans="1:16" s="13" customFormat="1" ht="12.75">
      <c r="A45" s="13" t="s">
        <v>44</v>
      </c>
      <c r="C45" s="13">
        <v>115</v>
      </c>
      <c r="E45" s="70"/>
      <c r="F45" s="13">
        <v>116</v>
      </c>
      <c r="H45" s="13">
        <v>116</v>
      </c>
      <c r="J45" s="13">
        <v>116</v>
      </c>
      <c r="L45" s="73" t="s">
        <v>380</v>
      </c>
      <c r="M45" s="24" t="s">
        <v>207</v>
      </c>
      <c r="N45" s="21" t="s">
        <v>307</v>
      </c>
      <c r="O45" s="47">
        <v>37683</v>
      </c>
      <c r="P45" s="197" t="s">
        <v>462</v>
      </c>
    </row>
    <row r="46" spans="5:16" s="13" customFormat="1" ht="12.75">
      <c r="E46" s="70"/>
      <c r="L46" s="24"/>
      <c r="M46" s="24" t="s">
        <v>210</v>
      </c>
      <c r="N46" s="21"/>
      <c r="O46" s="27"/>
      <c r="P46" s="183"/>
    </row>
    <row r="47" spans="1:16" s="12" customFormat="1" ht="12.75">
      <c r="A47" s="13" t="s">
        <v>44</v>
      </c>
      <c r="B47" s="13"/>
      <c r="C47" s="13">
        <v>230</v>
      </c>
      <c r="D47" s="13"/>
      <c r="E47" s="71">
        <v>238</v>
      </c>
      <c r="F47" s="13">
        <v>240</v>
      </c>
      <c r="G47" s="13" t="s">
        <v>31</v>
      </c>
      <c r="H47" s="13"/>
      <c r="I47" s="13"/>
      <c r="J47" s="13">
        <v>235</v>
      </c>
      <c r="K47" s="13" t="s">
        <v>32</v>
      </c>
      <c r="L47" s="24"/>
      <c r="M47" s="24"/>
      <c r="N47" s="21" t="s">
        <v>307</v>
      </c>
      <c r="O47" s="47">
        <v>38691</v>
      </c>
      <c r="P47" s="197" t="s">
        <v>462</v>
      </c>
    </row>
    <row r="48" spans="5:14" ht="12.75">
      <c r="E48" s="71"/>
      <c r="F48" s="21"/>
      <c r="G48" s="21"/>
      <c r="H48" s="21"/>
      <c r="I48" s="21"/>
      <c r="J48" s="21"/>
      <c r="L48" s="21"/>
      <c r="N48" s="21"/>
    </row>
    <row r="49" spans="1:16" ht="12.75">
      <c r="A49" t="s">
        <v>45</v>
      </c>
      <c r="C49">
        <v>115</v>
      </c>
      <c r="E49" s="71"/>
      <c r="F49" s="21">
        <v>119</v>
      </c>
      <c r="G49" s="21"/>
      <c r="H49" s="21">
        <v>119</v>
      </c>
      <c r="I49" s="21"/>
      <c r="J49" s="21">
        <v>119</v>
      </c>
      <c r="L49" s="73" t="s">
        <v>374</v>
      </c>
      <c r="M49" s="21" t="s">
        <v>40</v>
      </c>
      <c r="N49" s="30"/>
      <c r="O49" s="42">
        <v>43086</v>
      </c>
      <c r="P49" s="195" t="s">
        <v>45</v>
      </c>
    </row>
    <row r="50" spans="5:15" ht="12.75">
      <c r="E50" s="71"/>
      <c r="F50" s="21"/>
      <c r="G50" s="21"/>
      <c r="H50" s="21"/>
      <c r="I50" s="21"/>
      <c r="J50" s="21"/>
      <c r="L50" s="21"/>
      <c r="N50" s="30"/>
      <c r="O50" s="26"/>
    </row>
    <row r="51" spans="1:16" ht="12.75">
      <c r="A51" t="s">
        <v>45</v>
      </c>
      <c r="C51">
        <v>115</v>
      </c>
      <c r="E51" s="71"/>
      <c r="F51" s="21">
        <v>118</v>
      </c>
      <c r="G51" s="21"/>
      <c r="H51" s="21">
        <v>118</v>
      </c>
      <c r="I51" s="21"/>
      <c r="J51" s="21">
        <v>118</v>
      </c>
      <c r="L51" s="80" t="s">
        <v>388</v>
      </c>
      <c r="M51" s="21" t="s">
        <v>41</v>
      </c>
      <c r="N51" s="30"/>
      <c r="O51" s="42">
        <v>43086</v>
      </c>
      <c r="P51" s="195" t="s">
        <v>45</v>
      </c>
    </row>
    <row r="52" spans="5:14" ht="12.75">
      <c r="E52" s="71"/>
      <c r="L52" s="21"/>
      <c r="N52" s="21"/>
    </row>
    <row r="53" spans="1:16" ht="12.75">
      <c r="A53" t="s">
        <v>45</v>
      </c>
      <c r="C53">
        <v>230</v>
      </c>
      <c r="E53" s="71">
        <v>236</v>
      </c>
      <c r="F53">
        <v>242</v>
      </c>
      <c r="G53" t="s">
        <v>31</v>
      </c>
      <c r="J53">
        <v>230</v>
      </c>
      <c r="K53" t="s">
        <v>32</v>
      </c>
      <c r="L53" s="21"/>
      <c r="N53" s="21"/>
      <c r="O53" s="46">
        <v>31472</v>
      </c>
      <c r="P53" s="195" t="s">
        <v>45</v>
      </c>
    </row>
    <row r="54" spans="5:14" ht="12.75">
      <c r="E54" s="71"/>
      <c r="L54" s="21"/>
      <c r="N54" s="21"/>
    </row>
    <row r="55" spans="1:16" ht="12.75">
      <c r="A55" t="s">
        <v>46</v>
      </c>
      <c r="C55">
        <v>115</v>
      </c>
      <c r="E55" s="71"/>
      <c r="F55">
        <v>120</v>
      </c>
      <c r="H55">
        <v>119</v>
      </c>
      <c r="J55">
        <v>118</v>
      </c>
      <c r="L55" s="73" t="s">
        <v>375</v>
      </c>
      <c r="N55" s="24"/>
      <c r="O55" s="46">
        <v>33635</v>
      </c>
      <c r="P55" s="197" t="s">
        <v>463</v>
      </c>
    </row>
    <row r="56" spans="5:14" ht="12.75">
      <c r="E56" s="71"/>
      <c r="L56" s="21"/>
      <c r="N56" s="24"/>
    </row>
    <row r="57" spans="1:16" s="13" customFormat="1" ht="12.75">
      <c r="A57" s="13" t="s">
        <v>46</v>
      </c>
      <c r="C57" s="13">
        <v>230</v>
      </c>
      <c r="E57" s="70"/>
      <c r="F57" s="13">
        <v>240</v>
      </c>
      <c r="H57" s="13">
        <v>239</v>
      </c>
      <c r="J57" s="13">
        <v>237</v>
      </c>
      <c r="K57" s="13" t="s">
        <v>0</v>
      </c>
      <c r="L57" s="73" t="s">
        <v>375</v>
      </c>
      <c r="M57" s="41" t="s">
        <v>0</v>
      </c>
      <c r="N57" s="24"/>
      <c r="O57" s="47">
        <v>36192</v>
      </c>
      <c r="P57" s="197" t="s">
        <v>463</v>
      </c>
    </row>
    <row r="58" spans="5:14" ht="12.75">
      <c r="E58" s="71"/>
      <c r="L58" s="21"/>
      <c r="M58" s="55" t="s">
        <v>0</v>
      </c>
      <c r="N58" s="24"/>
    </row>
    <row r="59" spans="1:16" ht="12.75">
      <c r="A59" t="s">
        <v>46</v>
      </c>
      <c r="C59">
        <v>500</v>
      </c>
      <c r="E59" s="71">
        <v>540</v>
      </c>
      <c r="F59">
        <v>550</v>
      </c>
      <c r="G59" t="s">
        <v>31</v>
      </c>
      <c r="J59" s="21">
        <v>530</v>
      </c>
      <c r="K59" t="s">
        <v>32</v>
      </c>
      <c r="L59" s="21"/>
      <c r="N59" s="24"/>
      <c r="O59" s="46">
        <v>32905</v>
      </c>
      <c r="P59" s="197" t="s">
        <v>463</v>
      </c>
    </row>
    <row r="60" spans="5:14" ht="12.75">
      <c r="E60" s="71"/>
      <c r="L60" s="21"/>
      <c r="N60" s="24"/>
    </row>
    <row r="61" spans="1:16" ht="12.75">
      <c r="A61" t="s">
        <v>47</v>
      </c>
      <c r="C61">
        <v>69</v>
      </c>
      <c r="E61" s="71">
        <v>70.5</v>
      </c>
      <c r="F61">
        <v>72</v>
      </c>
      <c r="G61" t="s">
        <v>31</v>
      </c>
      <c r="J61">
        <v>69</v>
      </c>
      <c r="K61" t="s">
        <v>32</v>
      </c>
      <c r="L61" s="21"/>
      <c r="N61" s="24"/>
      <c r="O61" s="46">
        <v>33270</v>
      </c>
      <c r="P61" s="195" t="s">
        <v>47</v>
      </c>
    </row>
    <row r="62" spans="5:14" ht="12.75">
      <c r="E62" s="71"/>
      <c r="L62" s="21"/>
      <c r="N62" s="24"/>
    </row>
    <row r="63" spans="1:16" ht="15">
      <c r="A63" t="s">
        <v>47</v>
      </c>
      <c r="C63">
        <v>115</v>
      </c>
      <c r="E63" s="71">
        <v>118</v>
      </c>
      <c r="F63" s="21">
        <v>121</v>
      </c>
      <c r="G63" t="s">
        <v>31</v>
      </c>
      <c r="J63">
        <v>115</v>
      </c>
      <c r="K63" t="s">
        <v>32</v>
      </c>
      <c r="L63" s="21"/>
      <c r="N63" s="24"/>
      <c r="O63" s="189">
        <v>44155</v>
      </c>
      <c r="P63" s="195" t="s">
        <v>47</v>
      </c>
    </row>
    <row r="64" spans="5:14" ht="12.75">
      <c r="E64" s="71"/>
      <c r="L64" s="21"/>
      <c r="N64" s="24"/>
    </row>
    <row r="65" spans="1:16" ht="15">
      <c r="A65" s="217" t="s">
        <v>534</v>
      </c>
      <c r="B65" s="217"/>
      <c r="C65" s="217">
        <v>115</v>
      </c>
      <c r="D65" s="217"/>
      <c r="E65" s="219"/>
      <c r="F65" s="217">
        <v>117</v>
      </c>
      <c r="G65" s="217"/>
      <c r="H65" s="217">
        <v>117</v>
      </c>
      <c r="I65" s="217"/>
      <c r="J65" s="217">
        <v>117</v>
      </c>
      <c r="K65" s="217"/>
      <c r="L65" s="217" t="s">
        <v>374</v>
      </c>
      <c r="M65" s="217"/>
      <c r="N65" s="220" t="s">
        <v>286</v>
      </c>
      <c r="O65" s="189">
        <v>44248</v>
      </c>
      <c r="P65" s="211" t="s">
        <v>535</v>
      </c>
    </row>
    <row r="66" spans="5:14" ht="12.75">
      <c r="E66" s="71"/>
      <c r="L66" s="21"/>
      <c r="N66" s="24"/>
    </row>
    <row r="67" spans="1:16" ht="15">
      <c r="A67" t="s">
        <v>48</v>
      </c>
      <c r="C67">
        <v>115</v>
      </c>
      <c r="E67" s="71">
        <v>118</v>
      </c>
      <c r="F67" s="21">
        <v>121</v>
      </c>
      <c r="G67" t="s">
        <v>31</v>
      </c>
      <c r="J67">
        <v>115</v>
      </c>
      <c r="K67" t="s">
        <v>32</v>
      </c>
      <c r="L67" s="21"/>
      <c r="N67" s="21"/>
      <c r="O67" s="189">
        <v>44155</v>
      </c>
      <c r="P67" s="195" t="s">
        <v>48</v>
      </c>
    </row>
    <row r="68" spans="5:14" ht="12.75">
      <c r="E68" s="71"/>
      <c r="L68" s="21"/>
      <c r="N68" s="21"/>
    </row>
    <row r="69" spans="1:16" s="21" customFormat="1" ht="12.75">
      <c r="A69" s="21" t="s">
        <v>48</v>
      </c>
      <c r="C69" s="21">
        <v>230</v>
      </c>
      <c r="E69" s="71"/>
      <c r="F69" s="21">
        <v>240</v>
      </c>
      <c r="H69" s="21">
        <v>240</v>
      </c>
      <c r="J69" s="21">
        <v>240</v>
      </c>
      <c r="L69" s="80" t="s">
        <v>374</v>
      </c>
      <c r="N69" s="21" t="s">
        <v>308</v>
      </c>
      <c r="O69" s="42">
        <v>43282</v>
      </c>
      <c r="P69" s="196" t="s">
        <v>48</v>
      </c>
    </row>
    <row r="70" spans="5:15" ht="12.75">
      <c r="E70" s="71"/>
      <c r="L70" s="21"/>
      <c r="N70" s="21"/>
      <c r="O70" s="46"/>
    </row>
    <row r="71" spans="1:16" ht="12.75">
      <c r="A71" s="13" t="s">
        <v>192</v>
      </c>
      <c r="B71" s="13"/>
      <c r="C71" s="13">
        <v>138</v>
      </c>
      <c r="D71" s="13"/>
      <c r="E71" s="71">
        <v>140.5</v>
      </c>
      <c r="F71" s="13">
        <v>145</v>
      </c>
      <c r="G71" s="13" t="s">
        <v>31</v>
      </c>
      <c r="H71" s="13"/>
      <c r="I71" s="13"/>
      <c r="J71" s="13">
        <v>136</v>
      </c>
      <c r="K71" s="13" t="s">
        <v>32</v>
      </c>
      <c r="L71" s="24"/>
      <c r="N71" s="21"/>
      <c r="O71" s="47">
        <v>36586</v>
      </c>
      <c r="P71" s="183" t="s">
        <v>192</v>
      </c>
    </row>
    <row r="72" spans="5:14" ht="12.75">
      <c r="E72" s="71"/>
      <c r="L72" s="21"/>
      <c r="N72" s="21"/>
    </row>
    <row r="73" spans="1:16" s="13" customFormat="1" ht="12.75">
      <c r="A73" s="13" t="s">
        <v>49</v>
      </c>
      <c r="C73" s="13">
        <v>500</v>
      </c>
      <c r="E73" s="71">
        <v>542.5</v>
      </c>
      <c r="F73" s="13">
        <v>550</v>
      </c>
      <c r="G73" s="13" t="s">
        <v>31</v>
      </c>
      <c r="J73" s="13">
        <v>535</v>
      </c>
      <c r="K73" s="13" t="s">
        <v>32</v>
      </c>
      <c r="L73" s="24"/>
      <c r="M73" s="24"/>
      <c r="N73" s="24"/>
      <c r="O73" s="47">
        <v>38325</v>
      </c>
      <c r="P73" s="183" t="s">
        <v>49</v>
      </c>
    </row>
    <row r="74" spans="5:15" ht="12.75">
      <c r="E74" s="71"/>
      <c r="L74" s="21"/>
      <c r="N74" s="24"/>
      <c r="O74" s="46"/>
    </row>
    <row r="75" spans="1:16" ht="12.75">
      <c r="A75" s="13" t="s">
        <v>50</v>
      </c>
      <c r="B75" s="13"/>
      <c r="C75" s="13">
        <v>500</v>
      </c>
      <c r="D75" s="13"/>
      <c r="E75" s="71">
        <v>542.5</v>
      </c>
      <c r="F75" s="13">
        <v>550</v>
      </c>
      <c r="G75" s="13" t="s">
        <v>31</v>
      </c>
      <c r="H75" s="13"/>
      <c r="I75" s="13"/>
      <c r="J75" s="13">
        <v>535</v>
      </c>
      <c r="K75" s="13" t="s">
        <v>32</v>
      </c>
      <c r="L75" s="24"/>
      <c r="M75" s="30" t="s">
        <v>108</v>
      </c>
      <c r="N75" s="24" t="s">
        <v>312</v>
      </c>
      <c r="O75" s="47">
        <v>38325</v>
      </c>
      <c r="P75" s="197" t="s">
        <v>464</v>
      </c>
    </row>
    <row r="76" spans="1:16" ht="12.75">
      <c r="A76" s="12"/>
      <c r="B76" s="12"/>
      <c r="C76" s="12"/>
      <c r="D76" s="12"/>
      <c r="E76" s="74"/>
      <c r="F76" s="12"/>
      <c r="G76" s="12"/>
      <c r="H76" s="12"/>
      <c r="I76" s="12"/>
      <c r="J76" s="12"/>
      <c r="K76" s="12"/>
      <c r="L76" s="30"/>
      <c r="M76" s="30" t="s">
        <v>109</v>
      </c>
      <c r="N76" s="24"/>
      <c r="O76" s="28"/>
      <c r="P76" s="193"/>
    </row>
    <row r="77" spans="1:16" ht="12.75">
      <c r="A77" t="s">
        <v>51</v>
      </c>
      <c r="C77">
        <v>115</v>
      </c>
      <c r="E77" s="71"/>
      <c r="F77">
        <v>117</v>
      </c>
      <c r="H77">
        <v>116</v>
      </c>
      <c r="J77">
        <v>115</v>
      </c>
      <c r="L77" s="73" t="s">
        <v>375</v>
      </c>
      <c r="N77" s="24" t="s">
        <v>300</v>
      </c>
      <c r="O77" s="46">
        <v>33270</v>
      </c>
      <c r="P77" s="195" t="s">
        <v>51</v>
      </c>
    </row>
    <row r="78" spans="5:14" ht="12.75">
      <c r="E78" s="71"/>
      <c r="L78" s="21"/>
      <c r="N78" s="24"/>
    </row>
    <row r="79" spans="1:16" ht="12.75">
      <c r="A79" t="s">
        <v>52</v>
      </c>
      <c r="C79">
        <v>115</v>
      </c>
      <c r="E79" s="71"/>
      <c r="F79">
        <v>118</v>
      </c>
      <c r="H79">
        <v>117</v>
      </c>
      <c r="J79">
        <v>116</v>
      </c>
      <c r="L79" s="73" t="s">
        <v>374</v>
      </c>
      <c r="N79" s="21" t="s">
        <v>302</v>
      </c>
      <c r="O79" s="46">
        <v>33635</v>
      </c>
      <c r="P79" s="195" t="s">
        <v>52</v>
      </c>
    </row>
    <row r="80" spans="5:14" ht="12.75">
      <c r="E80" s="71"/>
      <c r="L80" s="21"/>
      <c r="N80" s="21"/>
    </row>
    <row r="81" spans="1:16" ht="12.75">
      <c r="A81" t="s">
        <v>52</v>
      </c>
      <c r="C81">
        <v>230</v>
      </c>
      <c r="E81" s="71">
        <v>236</v>
      </c>
      <c r="F81">
        <v>242</v>
      </c>
      <c r="G81" t="s">
        <v>31</v>
      </c>
      <c r="J81">
        <v>230</v>
      </c>
      <c r="K81" t="s">
        <v>32</v>
      </c>
      <c r="L81" s="21"/>
      <c r="N81" s="21"/>
      <c r="O81" s="46">
        <v>29221</v>
      </c>
      <c r="P81" s="195" t="s">
        <v>52</v>
      </c>
    </row>
    <row r="82" spans="5:15" ht="12.75">
      <c r="E82" s="71"/>
      <c r="L82" s="21"/>
      <c r="N82" s="21"/>
      <c r="O82" s="46"/>
    </row>
    <row r="83" spans="1:16" ht="12.75">
      <c r="A83" s="21" t="s">
        <v>269</v>
      </c>
      <c r="B83" s="21"/>
      <c r="C83" s="24">
        <v>230</v>
      </c>
      <c r="D83" s="35"/>
      <c r="E83" s="71">
        <v>238</v>
      </c>
      <c r="F83" s="24">
        <v>242</v>
      </c>
      <c r="G83" s="24" t="s">
        <v>31</v>
      </c>
      <c r="H83" s="24"/>
      <c r="I83" s="24"/>
      <c r="J83" s="24">
        <v>234</v>
      </c>
      <c r="K83" s="29" t="s">
        <v>32</v>
      </c>
      <c r="L83" s="29"/>
      <c r="M83" s="24"/>
      <c r="N83" s="21"/>
      <c r="O83" s="29"/>
      <c r="P83" s="197" t="s">
        <v>465</v>
      </c>
    </row>
    <row r="84" spans="1:16" ht="12.75">
      <c r="A84" s="21"/>
      <c r="B84" s="21"/>
      <c r="C84" s="21"/>
      <c r="D84" s="21"/>
      <c r="E84" s="71"/>
      <c r="F84" s="21"/>
      <c r="G84" s="21"/>
      <c r="H84" s="21"/>
      <c r="I84" s="21"/>
      <c r="J84" s="21"/>
      <c r="K84" s="21"/>
      <c r="L84" s="21"/>
      <c r="N84" s="21"/>
      <c r="O84" s="42"/>
      <c r="P84" s="196"/>
    </row>
    <row r="85" spans="1:16" ht="12.75">
      <c r="A85" s="21" t="s">
        <v>269</v>
      </c>
      <c r="B85" s="21"/>
      <c r="C85" s="21">
        <v>500</v>
      </c>
      <c r="D85" s="21"/>
      <c r="E85" s="71">
        <v>542.5</v>
      </c>
      <c r="F85" s="21">
        <v>550</v>
      </c>
      <c r="G85" s="21" t="s">
        <v>31</v>
      </c>
      <c r="H85" s="21"/>
      <c r="I85" s="21"/>
      <c r="J85" s="21">
        <v>535</v>
      </c>
      <c r="K85" s="21" t="s">
        <v>32</v>
      </c>
      <c r="L85" s="21"/>
      <c r="N85" s="21"/>
      <c r="O85" s="42">
        <v>41265</v>
      </c>
      <c r="P85" s="197" t="s">
        <v>465</v>
      </c>
    </row>
    <row r="86" spans="5:14" ht="12.75">
      <c r="E86" s="71"/>
      <c r="L86" s="21"/>
      <c r="N86" s="24"/>
    </row>
    <row r="87" spans="1:16" ht="12.75">
      <c r="A87" t="s">
        <v>53</v>
      </c>
      <c r="C87">
        <v>69</v>
      </c>
      <c r="E87" s="71"/>
      <c r="F87">
        <v>69</v>
      </c>
      <c r="H87">
        <v>68.5</v>
      </c>
      <c r="J87">
        <v>68</v>
      </c>
      <c r="L87" s="73" t="s">
        <v>374</v>
      </c>
      <c r="N87" s="30"/>
      <c r="O87" s="46">
        <v>33635</v>
      </c>
      <c r="P87" s="195" t="s">
        <v>53</v>
      </c>
    </row>
    <row r="88" spans="5:14" ht="12.75">
      <c r="E88" s="71"/>
      <c r="L88" s="21"/>
      <c r="N88" s="21"/>
    </row>
    <row r="89" spans="1:16" ht="12.75">
      <c r="A89" t="s">
        <v>53</v>
      </c>
      <c r="C89">
        <v>115</v>
      </c>
      <c r="E89" s="71"/>
      <c r="F89">
        <v>118</v>
      </c>
      <c r="H89">
        <v>117</v>
      </c>
      <c r="J89">
        <v>116</v>
      </c>
      <c r="L89" s="73" t="s">
        <v>375</v>
      </c>
      <c r="N89" s="21"/>
      <c r="O89" s="46">
        <v>33635</v>
      </c>
      <c r="P89" s="195" t="s">
        <v>53</v>
      </c>
    </row>
    <row r="90" spans="5:14" ht="12.75">
      <c r="E90" s="71"/>
      <c r="L90" s="21"/>
      <c r="N90" s="21"/>
    </row>
    <row r="91" spans="1:16" ht="12.75">
      <c r="A91" t="s">
        <v>53</v>
      </c>
      <c r="C91">
        <v>230</v>
      </c>
      <c r="E91" s="71"/>
      <c r="F91">
        <v>239</v>
      </c>
      <c r="H91">
        <v>237</v>
      </c>
      <c r="J91">
        <v>235</v>
      </c>
      <c r="L91" s="73" t="s">
        <v>378</v>
      </c>
      <c r="N91" s="21" t="s">
        <v>311</v>
      </c>
      <c r="O91" s="46">
        <v>29221</v>
      </c>
      <c r="P91" s="195" t="s">
        <v>53</v>
      </c>
    </row>
    <row r="92" spans="5:14" ht="12.75">
      <c r="E92" s="71"/>
      <c r="L92" s="21"/>
      <c r="N92" s="24"/>
    </row>
    <row r="93" spans="1:16" ht="12.75">
      <c r="A93" t="s">
        <v>54</v>
      </c>
      <c r="C93">
        <v>57</v>
      </c>
      <c r="E93" s="71">
        <v>59.9</v>
      </c>
      <c r="F93">
        <v>61</v>
      </c>
      <c r="G93" t="s">
        <v>31</v>
      </c>
      <c r="J93">
        <v>58.8</v>
      </c>
      <c r="K93" t="s">
        <v>32</v>
      </c>
      <c r="L93" s="21"/>
      <c r="N93" s="24"/>
      <c r="O93" s="46">
        <v>29221</v>
      </c>
      <c r="P93" s="195" t="s">
        <v>54</v>
      </c>
    </row>
    <row r="94" spans="5:14" ht="12.75">
      <c r="E94" s="71"/>
      <c r="L94" s="21"/>
      <c r="N94" s="21"/>
    </row>
    <row r="95" spans="1:16" ht="12.75">
      <c r="A95" t="s">
        <v>54</v>
      </c>
      <c r="C95">
        <v>115</v>
      </c>
      <c r="E95" s="71"/>
      <c r="F95">
        <v>119</v>
      </c>
      <c r="H95">
        <v>118</v>
      </c>
      <c r="J95">
        <v>117</v>
      </c>
      <c r="L95" s="73" t="s">
        <v>379</v>
      </c>
      <c r="N95" s="21" t="s">
        <v>302</v>
      </c>
      <c r="O95" s="46">
        <v>33635</v>
      </c>
      <c r="P95" s="195" t="s">
        <v>54</v>
      </c>
    </row>
    <row r="96" spans="5:14" ht="12.75">
      <c r="E96" s="71"/>
      <c r="L96" s="21"/>
      <c r="N96" s="21"/>
    </row>
    <row r="97" spans="1:16" ht="12.75">
      <c r="A97" t="s">
        <v>54</v>
      </c>
      <c r="C97">
        <v>230</v>
      </c>
      <c r="E97" s="71">
        <v>236</v>
      </c>
      <c r="F97">
        <v>242</v>
      </c>
      <c r="G97" t="s">
        <v>31</v>
      </c>
      <c r="J97">
        <v>230</v>
      </c>
      <c r="K97" t="s">
        <v>32</v>
      </c>
      <c r="L97" s="21"/>
      <c r="N97" s="21"/>
      <c r="O97" s="46">
        <v>29221</v>
      </c>
      <c r="P97" s="195" t="s">
        <v>54</v>
      </c>
    </row>
    <row r="98" spans="5:14" ht="12.75">
      <c r="E98" s="71"/>
      <c r="L98" s="21"/>
      <c r="N98" s="24"/>
    </row>
    <row r="99" spans="1:16" ht="12.75">
      <c r="A99" t="s">
        <v>55</v>
      </c>
      <c r="C99">
        <v>115</v>
      </c>
      <c r="E99" s="71"/>
      <c r="F99">
        <v>120</v>
      </c>
      <c r="H99">
        <v>119</v>
      </c>
      <c r="J99">
        <v>118</v>
      </c>
      <c r="L99" s="73" t="s">
        <v>381</v>
      </c>
      <c r="N99" s="24"/>
      <c r="O99" s="46">
        <v>32174</v>
      </c>
      <c r="P99" s="197" t="s">
        <v>466</v>
      </c>
    </row>
    <row r="100" spans="5:14" ht="12.75">
      <c r="E100" s="71"/>
      <c r="L100" s="21"/>
      <c r="N100" s="24"/>
    </row>
    <row r="101" spans="1:16" ht="12.75">
      <c r="A101" t="s">
        <v>56</v>
      </c>
      <c r="C101">
        <v>230</v>
      </c>
      <c r="E101" s="70"/>
      <c r="F101" s="13">
        <v>240</v>
      </c>
      <c r="G101" s="13"/>
      <c r="H101" s="13">
        <v>238</v>
      </c>
      <c r="I101" s="13"/>
      <c r="J101" s="13">
        <v>236</v>
      </c>
      <c r="K101" s="13"/>
      <c r="L101" s="73" t="s">
        <v>374</v>
      </c>
      <c r="N101" s="24"/>
      <c r="O101" s="47">
        <v>36586</v>
      </c>
      <c r="P101" s="197" t="s">
        <v>467</v>
      </c>
    </row>
    <row r="102" spans="5:14" ht="12.75">
      <c r="E102" s="71"/>
      <c r="L102" s="21"/>
      <c r="N102" s="24"/>
    </row>
    <row r="103" spans="1:16" ht="12.75">
      <c r="A103" t="s">
        <v>56</v>
      </c>
      <c r="C103">
        <v>500</v>
      </c>
      <c r="E103" s="71">
        <v>539</v>
      </c>
      <c r="F103">
        <v>550</v>
      </c>
      <c r="G103" t="s">
        <v>31</v>
      </c>
      <c r="J103" s="21">
        <v>535</v>
      </c>
      <c r="K103" s="21" t="s">
        <v>32</v>
      </c>
      <c r="L103" s="21"/>
      <c r="N103" s="24"/>
      <c r="O103" s="42">
        <v>42430</v>
      </c>
      <c r="P103" s="197" t="s">
        <v>467</v>
      </c>
    </row>
    <row r="104" spans="5:14" ht="12.75">
      <c r="E104" s="71"/>
      <c r="L104" s="21"/>
      <c r="N104" s="24"/>
    </row>
    <row r="105" spans="1:16" ht="12.75">
      <c r="A105" t="s">
        <v>57</v>
      </c>
      <c r="C105">
        <v>115</v>
      </c>
      <c r="E105" s="71"/>
      <c r="F105">
        <v>119</v>
      </c>
      <c r="H105">
        <v>118</v>
      </c>
      <c r="J105">
        <v>117</v>
      </c>
      <c r="L105" s="73" t="s">
        <v>378</v>
      </c>
      <c r="N105" s="24" t="s">
        <v>293</v>
      </c>
      <c r="O105" s="46">
        <v>34001</v>
      </c>
      <c r="P105" s="195" t="s">
        <v>57</v>
      </c>
    </row>
    <row r="106" spans="5:14" ht="12.75">
      <c r="E106" s="71"/>
      <c r="L106" s="21"/>
      <c r="N106" s="24"/>
    </row>
    <row r="107" spans="1:16" ht="12.75">
      <c r="A107" t="s">
        <v>57</v>
      </c>
      <c r="C107">
        <v>230</v>
      </c>
      <c r="E107" s="71">
        <v>236</v>
      </c>
      <c r="F107">
        <v>242</v>
      </c>
      <c r="G107" t="s">
        <v>31</v>
      </c>
      <c r="J107">
        <v>230</v>
      </c>
      <c r="K107" t="s">
        <v>32</v>
      </c>
      <c r="L107" s="21"/>
      <c r="N107" s="24" t="s">
        <v>293</v>
      </c>
      <c r="O107" s="46">
        <v>30803</v>
      </c>
      <c r="P107" s="195" t="s">
        <v>57</v>
      </c>
    </row>
    <row r="108" spans="5:14" ht="12.75">
      <c r="E108" s="71"/>
      <c r="L108" s="21"/>
      <c r="N108" s="24"/>
    </row>
    <row r="109" spans="1:16" ht="12.75">
      <c r="A109" t="s">
        <v>58</v>
      </c>
      <c r="C109">
        <v>115</v>
      </c>
      <c r="E109" s="71"/>
      <c r="F109">
        <v>118</v>
      </c>
      <c r="H109">
        <v>117</v>
      </c>
      <c r="J109">
        <v>116</v>
      </c>
      <c r="L109" s="73" t="s">
        <v>374</v>
      </c>
      <c r="N109" s="24"/>
      <c r="O109" s="46">
        <v>33635</v>
      </c>
      <c r="P109" s="197" t="s">
        <v>468</v>
      </c>
    </row>
    <row r="110" spans="5:14" ht="12.75">
      <c r="E110" s="71"/>
      <c r="L110" s="21"/>
      <c r="N110" s="24"/>
    </row>
    <row r="111" spans="1:16" ht="12.75">
      <c r="A111" t="s">
        <v>58</v>
      </c>
      <c r="C111">
        <v>230</v>
      </c>
      <c r="E111" s="71">
        <v>236</v>
      </c>
      <c r="F111">
        <v>242</v>
      </c>
      <c r="G111" t="s">
        <v>31</v>
      </c>
      <c r="J111">
        <v>230</v>
      </c>
      <c r="K111" t="s">
        <v>32</v>
      </c>
      <c r="L111" s="21"/>
      <c r="N111" s="24"/>
      <c r="O111" s="46">
        <v>32629</v>
      </c>
      <c r="P111" s="197" t="s">
        <v>468</v>
      </c>
    </row>
    <row r="112" spans="5:14" ht="12.75">
      <c r="E112" s="71"/>
      <c r="L112" s="21"/>
      <c r="N112" s="24"/>
    </row>
    <row r="113" spans="1:16" s="21" customFormat="1" ht="12.75">
      <c r="A113" s="21" t="s">
        <v>59</v>
      </c>
      <c r="C113" s="21">
        <v>115</v>
      </c>
      <c r="E113" s="71"/>
      <c r="F113" s="21">
        <v>118</v>
      </c>
      <c r="H113" s="21">
        <v>118</v>
      </c>
      <c r="J113" s="21">
        <v>118</v>
      </c>
      <c r="L113" s="73" t="s">
        <v>374</v>
      </c>
      <c r="N113" s="24"/>
      <c r="O113" s="42">
        <v>43282</v>
      </c>
      <c r="P113" s="196" t="s">
        <v>59</v>
      </c>
    </row>
    <row r="114" spans="5:16" s="21" customFormat="1" ht="12.75">
      <c r="E114" s="71"/>
      <c r="N114" s="24"/>
      <c r="O114" s="26"/>
      <c r="P114" s="196"/>
    </row>
    <row r="115" spans="1:16" s="21" customFormat="1" ht="12.75">
      <c r="A115" s="21" t="s">
        <v>60</v>
      </c>
      <c r="C115" s="21">
        <v>230</v>
      </c>
      <c r="E115" s="71"/>
      <c r="F115" s="21">
        <v>242</v>
      </c>
      <c r="G115" s="21" t="s">
        <v>31</v>
      </c>
      <c r="J115" s="21">
        <v>232</v>
      </c>
      <c r="K115" s="21" t="s">
        <v>32</v>
      </c>
      <c r="L115" s="80"/>
      <c r="M115" s="21" t="s">
        <v>61</v>
      </c>
      <c r="N115" s="24"/>
      <c r="O115" s="42">
        <v>43070</v>
      </c>
      <c r="P115" s="197" t="s">
        <v>469</v>
      </c>
    </row>
    <row r="116" spans="5:16" s="21" customFormat="1" ht="12.75">
      <c r="E116" s="71"/>
      <c r="N116" s="24"/>
      <c r="O116" s="26"/>
      <c r="P116" s="196"/>
    </row>
    <row r="117" spans="1:16" s="21" customFormat="1" ht="12.75">
      <c r="A117" s="21" t="s">
        <v>62</v>
      </c>
      <c r="C117" s="21">
        <v>115</v>
      </c>
      <c r="E117" s="71"/>
      <c r="F117" s="21">
        <v>118</v>
      </c>
      <c r="H117" s="21">
        <v>117</v>
      </c>
      <c r="J117" s="21">
        <v>116</v>
      </c>
      <c r="L117" s="73" t="s">
        <v>374</v>
      </c>
      <c r="N117" s="24"/>
      <c r="O117" s="42">
        <v>33635</v>
      </c>
      <c r="P117" s="197" t="s">
        <v>470</v>
      </c>
    </row>
    <row r="118" spans="5:16" s="21" customFormat="1" ht="12.75">
      <c r="E118" s="71"/>
      <c r="N118" s="24"/>
      <c r="O118" s="26"/>
      <c r="P118" s="196"/>
    </row>
    <row r="119" spans="1:16" s="21" customFormat="1" ht="12.75">
      <c r="A119" s="24" t="s">
        <v>63</v>
      </c>
      <c r="B119" s="24"/>
      <c r="C119" s="24">
        <v>230</v>
      </c>
      <c r="D119" s="24"/>
      <c r="E119" s="71">
        <v>238</v>
      </c>
      <c r="F119" s="24">
        <v>240</v>
      </c>
      <c r="G119" s="24" t="s">
        <v>31</v>
      </c>
      <c r="H119" s="24"/>
      <c r="I119" s="24"/>
      <c r="J119" s="24">
        <v>235</v>
      </c>
      <c r="K119" s="24" t="s">
        <v>32</v>
      </c>
      <c r="L119" s="24"/>
      <c r="M119" s="24"/>
      <c r="N119" s="21" t="s">
        <v>309</v>
      </c>
      <c r="O119" s="43">
        <v>38691</v>
      </c>
      <c r="P119" s="197" t="s">
        <v>471</v>
      </c>
    </row>
    <row r="120" spans="5:16" s="21" customFormat="1" ht="12.75">
      <c r="E120" s="71"/>
      <c r="N120" s="24"/>
      <c r="O120" s="26"/>
      <c r="P120" s="196"/>
    </row>
    <row r="121" spans="1:16" s="21" customFormat="1" ht="12.75">
      <c r="A121" s="21" t="s">
        <v>64</v>
      </c>
      <c r="C121" s="21">
        <v>115</v>
      </c>
      <c r="E121" s="71"/>
      <c r="F121" s="21">
        <v>117</v>
      </c>
      <c r="H121" s="21">
        <v>116</v>
      </c>
      <c r="J121" s="21">
        <v>115</v>
      </c>
      <c r="L121" s="73" t="s">
        <v>374</v>
      </c>
      <c r="N121" s="24"/>
      <c r="O121" s="42">
        <v>33270</v>
      </c>
      <c r="P121" s="196" t="s">
        <v>64</v>
      </c>
    </row>
    <row r="122" spans="5:16" s="21" customFormat="1" ht="12.75">
      <c r="E122" s="71"/>
      <c r="N122" s="24"/>
      <c r="O122" s="42"/>
      <c r="P122" s="196"/>
    </row>
    <row r="123" spans="1:16" s="21" customFormat="1" ht="12.75">
      <c r="A123" s="21" t="s">
        <v>264</v>
      </c>
      <c r="C123" s="21">
        <v>500</v>
      </c>
      <c r="E123" s="71">
        <v>542</v>
      </c>
      <c r="F123" s="21">
        <v>550</v>
      </c>
      <c r="G123" s="21" t="s">
        <v>31</v>
      </c>
      <c r="J123" s="21">
        <v>535</v>
      </c>
      <c r="K123" s="21" t="s">
        <v>32</v>
      </c>
      <c r="N123" s="24" t="s">
        <v>306</v>
      </c>
      <c r="O123" s="42">
        <v>43282</v>
      </c>
      <c r="P123" s="197" t="s">
        <v>472</v>
      </c>
    </row>
    <row r="124" spans="5:16" s="21" customFormat="1" ht="12.75">
      <c r="E124" s="71"/>
      <c r="N124" s="24"/>
      <c r="O124" s="42"/>
      <c r="P124" s="196"/>
    </row>
    <row r="125" spans="1:16" s="13" customFormat="1" ht="12.75">
      <c r="A125" s="13" t="s">
        <v>193</v>
      </c>
      <c r="C125" s="13">
        <v>230</v>
      </c>
      <c r="E125" s="71">
        <v>236</v>
      </c>
      <c r="F125" s="13">
        <v>242</v>
      </c>
      <c r="G125" s="13" t="s">
        <v>31</v>
      </c>
      <c r="J125" s="13">
        <v>230</v>
      </c>
      <c r="K125" s="13" t="s">
        <v>32</v>
      </c>
      <c r="L125" s="24"/>
      <c r="M125" s="24"/>
      <c r="N125" s="24"/>
      <c r="O125" s="47">
        <v>36586</v>
      </c>
      <c r="P125" s="183" t="s">
        <v>193</v>
      </c>
    </row>
    <row r="126" spans="5:14" ht="12.75">
      <c r="E126" s="71"/>
      <c r="L126" s="21"/>
      <c r="N126" s="24"/>
    </row>
    <row r="127" spans="1:16" ht="12.75">
      <c r="A127" t="s">
        <v>65</v>
      </c>
      <c r="C127">
        <v>230</v>
      </c>
      <c r="E127" s="71"/>
      <c r="F127">
        <v>239</v>
      </c>
      <c r="H127">
        <v>237</v>
      </c>
      <c r="J127">
        <v>235</v>
      </c>
      <c r="L127" s="73" t="s">
        <v>374</v>
      </c>
      <c r="N127" s="21" t="s">
        <v>307</v>
      </c>
      <c r="O127" s="46">
        <v>28915</v>
      </c>
      <c r="P127" s="195" t="s">
        <v>65</v>
      </c>
    </row>
    <row r="128" spans="5:14" ht="12.75">
      <c r="E128" s="71"/>
      <c r="L128" s="21"/>
      <c r="N128" s="24"/>
    </row>
    <row r="129" spans="1:16" ht="12.75">
      <c r="A129" t="s">
        <v>65</v>
      </c>
      <c r="C129">
        <v>500</v>
      </c>
      <c r="E129" s="71">
        <v>527.5</v>
      </c>
      <c r="F129">
        <v>540</v>
      </c>
      <c r="G129" t="s">
        <v>31</v>
      </c>
      <c r="J129">
        <v>515</v>
      </c>
      <c r="K129" t="s">
        <v>32</v>
      </c>
      <c r="L129" s="21"/>
      <c r="M129" s="21" t="s">
        <v>66</v>
      </c>
      <c r="N129" s="24" t="s">
        <v>287</v>
      </c>
      <c r="O129" s="46">
        <v>30682</v>
      </c>
      <c r="P129" s="195" t="s">
        <v>65</v>
      </c>
    </row>
    <row r="130" spans="5:14" ht="12.75">
      <c r="E130" s="71"/>
      <c r="L130" s="21"/>
      <c r="N130" s="24"/>
    </row>
    <row r="131" spans="1:16" ht="12.75">
      <c r="A131" t="s">
        <v>67</v>
      </c>
      <c r="C131">
        <v>230</v>
      </c>
      <c r="E131" s="71">
        <v>237.5</v>
      </c>
      <c r="F131">
        <v>242</v>
      </c>
      <c r="G131" t="s">
        <v>31</v>
      </c>
      <c r="J131">
        <v>233</v>
      </c>
      <c r="K131" t="s">
        <v>32</v>
      </c>
      <c r="L131" s="21"/>
      <c r="N131" s="21"/>
      <c r="O131" s="46">
        <v>34366</v>
      </c>
      <c r="P131" s="195" t="s">
        <v>67</v>
      </c>
    </row>
    <row r="132" spans="5:14" ht="12.75">
      <c r="E132" s="71"/>
      <c r="L132" s="21"/>
      <c r="N132" s="21"/>
    </row>
    <row r="133" spans="1:16" ht="12.75">
      <c r="A133" t="s">
        <v>68</v>
      </c>
      <c r="C133">
        <v>46</v>
      </c>
      <c r="E133" s="71">
        <v>47.15</v>
      </c>
      <c r="F133">
        <v>48.3</v>
      </c>
      <c r="G133" t="s">
        <v>31</v>
      </c>
      <c r="J133">
        <v>46</v>
      </c>
      <c r="K133" t="s">
        <v>32</v>
      </c>
      <c r="L133" s="21"/>
      <c r="N133" s="21"/>
      <c r="O133" s="46">
        <v>34029</v>
      </c>
      <c r="P133" s="195" t="s">
        <v>68</v>
      </c>
    </row>
    <row r="134" spans="5:14" ht="12.75">
      <c r="E134" s="71"/>
      <c r="L134" s="21"/>
      <c r="N134" s="24"/>
    </row>
    <row r="135" spans="1:16" ht="12.75">
      <c r="A135" t="s">
        <v>68</v>
      </c>
      <c r="C135">
        <v>115</v>
      </c>
      <c r="E135" s="71">
        <v>118</v>
      </c>
      <c r="F135">
        <v>121</v>
      </c>
      <c r="G135" t="s">
        <v>31</v>
      </c>
      <c r="J135">
        <v>115</v>
      </c>
      <c r="K135" t="s">
        <v>32</v>
      </c>
      <c r="L135" s="21"/>
      <c r="M135" s="21" t="s">
        <v>0</v>
      </c>
      <c r="N135" s="24"/>
      <c r="O135" s="46">
        <v>32174</v>
      </c>
      <c r="P135" s="195" t="s">
        <v>68</v>
      </c>
    </row>
    <row r="136" spans="5:14" ht="12.75">
      <c r="E136" s="71"/>
      <c r="L136" s="21"/>
      <c r="N136" s="24"/>
    </row>
    <row r="137" spans="1:16" ht="12.75">
      <c r="A137" t="s">
        <v>69</v>
      </c>
      <c r="C137">
        <v>115</v>
      </c>
      <c r="E137" s="71"/>
      <c r="F137">
        <v>119</v>
      </c>
      <c r="H137">
        <v>118</v>
      </c>
      <c r="J137">
        <v>117</v>
      </c>
      <c r="L137" s="73" t="s">
        <v>374</v>
      </c>
      <c r="N137" s="21" t="s">
        <v>290</v>
      </c>
      <c r="O137" s="46">
        <v>33635</v>
      </c>
      <c r="P137" s="197" t="s">
        <v>473</v>
      </c>
    </row>
    <row r="138" spans="5:14" ht="12.75">
      <c r="E138" s="71"/>
      <c r="L138" s="21"/>
      <c r="N138" s="21"/>
    </row>
    <row r="139" spans="1:16" ht="12.75">
      <c r="A139" t="s">
        <v>69</v>
      </c>
      <c r="C139">
        <v>230</v>
      </c>
      <c r="E139" s="71">
        <v>235</v>
      </c>
      <c r="F139">
        <v>240</v>
      </c>
      <c r="G139" t="s">
        <v>31</v>
      </c>
      <c r="J139">
        <v>230</v>
      </c>
      <c r="K139" t="s">
        <v>32</v>
      </c>
      <c r="L139" s="21"/>
      <c r="N139" s="21"/>
      <c r="O139" s="46">
        <v>29983</v>
      </c>
      <c r="P139" s="197" t="s">
        <v>473</v>
      </c>
    </row>
    <row r="140" spans="5:15" ht="12.75">
      <c r="E140" s="71"/>
      <c r="L140" s="21"/>
      <c r="N140" s="21"/>
      <c r="O140" s="46"/>
    </row>
    <row r="141" spans="1:16" ht="12.75">
      <c r="A141" t="s">
        <v>70</v>
      </c>
      <c r="C141">
        <v>500</v>
      </c>
      <c r="E141" s="71">
        <v>540</v>
      </c>
      <c r="F141">
        <v>550</v>
      </c>
      <c r="G141" t="s">
        <v>31</v>
      </c>
      <c r="J141">
        <v>530</v>
      </c>
      <c r="K141" t="s">
        <v>32</v>
      </c>
      <c r="L141" s="21"/>
      <c r="N141" s="21"/>
      <c r="O141" s="46">
        <v>34366</v>
      </c>
      <c r="P141" s="197" t="s">
        <v>474</v>
      </c>
    </row>
    <row r="142" spans="5:14" ht="12.75">
      <c r="E142" s="71"/>
      <c r="L142" s="21"/>
      <c r="N142" s="21"/>
    </row>
    <row r="143" spans="1:16" ht="12.75">
      <c r="A143" s="203" t="s">
        <v>536</v>
      </c>
      <c r="B143" s="214"/>
      <c r="C143" s="214">
        <v>115</v>
      </c>
      <c r="D143" s="214"/>
      <c r="E143" s="215"/>
      <c r="F143" s="214">
        <v>119</v>
      </c>
      <c r="G143" s="214"/>
      <c r="H143" s="214">
        <v>118</v>
      </c>
      <c r="I143" s="214"/>
      <c r="J143" s="214">
        <v>117</v>
      </c>
      <c r="K143" s="214"/>
      <c r="L143" s="216" t="s">
        <v>378</v>
      </c>
      <c r="M143" s="217"/>
      <c r="N143" s="217"/>
      <c r="O143" s="218">
        <v>44248</v>
      </c>
      <c r="P143" s="197" t="s">
        <v>537</v>
      </c>
    </row>
    <row r="144" spans="1:15" ht="12.75">
      <c r="A144" s="183"/>
      <c r="B144" s="182"/>
      <c r="C144" s="182"/>
      <c r="D144" s="182"/>
      <c r="E144" s="212"/>
      <c r="F144" s="182"/>
      <c r="G144" s="182"/>
      <c r="H144" s="182"/>
      <c r="I144" s="182"/>
      <c r="J144" s="182"/>
      <c r="K144" s="182"/>
      <c r="L144" s="213"/>
      <c r="N144" s="21"/>
      <c r="O144" s="46"/>
    </row>
    <row r="145" spans="1:16" ht="12.75">
      <c r="A145" t="s">
        <v>71</v>
      </c>
      <c r="C145">
        <v>69</v>
      </c>
      <c r="E145" s="71">
        <v>67.5</v>
      </c>
      <c r="F145">
        <v>68</v>
      </c>
      <c r="G145" t="s">
        <v>31</v>
      </c>
      <c r="J145">
        <v>67</v>
      </c>
      <c r="K145" t="s">
        <v>32</v>
      </c>
      <c r="L145" s="21"/>
      <c r="N145" s="21" t="s">
        <v>292</v>
      </c>
      <c r="O145" s="46">
        <v>29221</v>
      </c>
      <c r="P145" s="195" t="s">
        <v>71</v>
      </c>
    </row>
    <row r="146" spans="5:14" ht="12.75">
      <c r="E146" s="71"/>
      <c r="L146" s="21"/>
      <c r="N146" s="21"/>
    </row>
    <row r="147" spans="1:16" ht="12.75">
      <c r="A147" t="s">
        <v>71</v>
      </c>
      <c r="C147">
        <v>115</v>
      </c>
      <c r="E147" s="71"/>
      <c r="F147">
        <v>120</v>
      </c>
      <c r="H147">
        <v>119</v>
      </c>
      <c r="J147">
        <v>118</v>
      </c>
      <c r="L147" s="73" t="s">
        <v>382</v>
      </c>
      <c r="N147" s="21"/>
      <c r="O147" s="46">
        <v>33635</v>
      </c>
      <c r="P147" s="195" t="s">
        <v>71</v>
      </c>
    </row>
    <row r="148" spans="1:16" s="12" customFormat="1" ht="12.75">
      <c r="A148"/>
      <c r="B148"/>
      <c r="C148"/>
      <c r="D148"/>
      <c r="E148" s="71"/>
      <c r="F148"/>
      <c r="G148"/>
      <c r="H148"/>
      <c r="I148"/>
      <c r="J148"/>
      <c r="K148"/>
      <c r="L148" s="21"/>
      <c r="M148" s="21"/>
      <c r="N148" s="21"/>
      <c r="O148" s="1"/>
      <c r="P148" s="195"/>
    </row>
    <row r="149" spans="1:16" ht="12.75">
      <c r="A149" s="13" t="s">
        <v>72</v>
      </c>
      <c r="B149" s="13"/>
      <c r="C149" s="13">
        <v>115</v>
      </c>
      <c r="D149" s="13"/>
      <c r="E149" s="71">
        <v>118</v>
      </c>
      <c r="F149" s="13">
        <v>120</v>
      </c>
      <c r="G149" s="13" t="s">
        <v>31</v>
      </c>
      <c r="H149" s="13" t="s">
        <v>0</v>
      </c>
      <c r="I149" s="13"/>
      <c r="J149" s="13">
        <v>112</v>
      </c>
      <c r="K149" s="13" t="s">
        <v>32</v>
      </c>
      <c r="L149" s="24"/>
      <c r="M149" s="24" t="s">
        <v>211</v>
      </c>
      <c r="N149" s="21"/>
      <c r="O149" s="47">
        <v>38416</v>
      </c>
      <c r="P149" s="197" t="s">
        <v>475</v>
      </c>
    </row>
    <row r="150" spans="1:16" ht="12.75">
      <c r="A150" s="13"/>
      <c r="B150" s="13"/>
      <c r="C150" s="13"/>
      <c r="D150" s="13"/>
      <c r="E150" s="70"/>
      <c r="F150" s="13"/>
      <c r="G150" s="13"/>
      <c r="H150" s="13"/>
      <c r="I150" s="13"/>
      <c r="J150" s="13"/>
      <c r="K150" s="13"/>
      <c r="L150" s="24"/>
      <c r="M150" s="24"/>
      <c r="N150" s="21"/>
      <c r="O150" s="27"/>
      <c r="P150" s="183"/>
    </row>
    <row r="151" spans="1:16" ht="12.75">
      <c r="A151" t="s">
        <v>72</v>
      </c>
      <c r="C151">
        <v>230</v>
      </c>
      <c r="E151" s="71">
        <v>236</v>
      </c>
      <c r="F151">
        <v>242</v>
      </c>
      <c r="G151" t="s">
        <v>31</v>
      </c>
      <c r="J151">
        <v>230</v>
      </c>
      <c r="K151" t="s">
        <v>32</v>
      </c>
      <c r="L151" s="21"/>
      <c r="N151" s="24" t="s">
        <v>300</v>
      </c>
      <c r="O151" s="46">
        <v>33270</v>
      </c>
      <c r="P151" s="197" t="s">
        <v>475</v>
      </c>
    </row>
    <row r="152" spans="5:14" ht="12.75">
      <c r="E152" s="71"/>
      <c r="L152" s="21"/>
      <c r="N152" s="21"/>
    </row>
    <row r="153" spans="1:16" ht="12.75">
      <c r="A153" t="s">
        <v>73</v>
      </c>
      <c r="C153">
        <v>115</v>
      </c>
      <c r="E153" s="71"/>
      <c r="F153">
        <v>119</v>
      </c>
      <c r="H153">
        <v>118</v>
      </c>
      <c r="J153">
        <v>117</v>
      </c>
      <c r="L153" s="73" t="s">
        <v>374</v>
      </c>
      <c r="N153" s="24" t="s">
        <v>300</v>
      </c>
      <c r="O153" s="46">
        <v>33635</v>
      </c>
      <c r="P153" s="195" t="s">
        <v>73</v>
      </c>
    </row>
    <row r="154" spans="5:14" ht="12.75">
      <c r="E154" s="71"/>
      <c r="L154" s="21"/>
      <c r="N154" s="21"/>
    </row>
    <row r="155" spans="1:16" ht="12.75">
      <c r="A155" t="s">
        <v>73</v>
      </c>
      <c r="C155">
        <v>230</v>
      </c>
      <c r="E155" s="71">
        <v>236</v>
      </c>
      <c r="F155">
        <v>242</v>
      </c>
      <c r="G155" t="s">
        <v>31</v>
      </c>
      <c r="J155">
        <v>230</v>
      </c>
      <c r="K155" t="s">
        <v>32</v>
      </c>
      <c r="L155" s="21"/>
      <c r="N155" s="21"/>
      <c r="O155" s="46">
        <v>29221</v>
      </c>
      <c r="P155" s="195" t="s">
        <v>73</v>
      </c>
    </row>
    <row r="156" spans="5:14" ht="12.75">
      <c r="E156" s="71"/>
      <c r="L156" s="21"/>
      <c r="N156" s="21"/>
    </row>
    <row r="157" spans="1:16" ht="12.75">
      <c r="A157" t="s">
        <v>74</v>
      </c>
      <c r="C157">
        <v>230</v>
      </c>
      <c r="E157" s="71">
        <v>236</v>
      </c>
      <c r="F157">
        <v>242</v>
      </c>
      <c r="G157" t="s">
        <v>31</v>
      </c>
      <c r="J157">
        <v>230</v>
      </c>
      <c r="K157" t="s">
        <v>32</v>
      </c>
      <c r="L157" s="21"/>
      <c r="N157" s="21"/>
      <c r="O157" s="46">
        <v>33270</v>
      </c>
      <c r="P157" s="195" t="s">
        <v>74</v>
      </c>
    </row>
    <row r="158" spans="5:14" ht="12.75">
      <c r="E158" s="71"/>
      <c r="L158" s="21"/>
      <c r="N158" s="21"/>
    </row>
    <row r="159" spans="1:16" ht="12.75">
      <c r="A159" t="s">
        <v>75</v>
      </c>
      <c r="C159">
        <v>115</v>
      </c>
      <c r="E159" s="71"/>
      <c r="F159">
        <v>118</v>
      </c>
      <c r="H159">
        <v>117</v>
      </c>
      <c r="J159">
        <v>116</v>
      </c>
      <c r="L159" s="73" t="s">
        <v>374</v>
      </c>
      <c r="N159" s="21"/>
      <c r="O159" s="46">
        <v>33635</v>
      </c>
      <c r="P159" s="197" t="s">
        <v>476</v>
      </c>
    </row>
    <row r="160" spans="5:14" ht="12.75">
      <c r="E160" s="71"/>
      <c r="L160" s="21"/>
      <c r="N160" s="21"/>
    </row>
    <row r="161" spans="1:16" ht="12.75">
      <c r="A161" t="s">
        <v>76</v>
      </c>
      <c r="C161">
        <v>115</v>
      </c>
      <c r="E161" s="71"/>
      <c r="F161">
        <v>120</v>
      </c>
      <c r="H161">
        <v>119</v>
      </c>
      <c r="J161">
        <v>118</v>
      </c>
      <c r="L161" s="73" t="s">
        <v>374</v>
      </c>
      <c r="M161" s="21" t="s">
        <v>40</v>
      </c>
      <c r="N161" s="21"/>
      <c r="O161" s="46">
        <v>32174</v>
      </c>
      <c r="P161" s="195" t="s">
        <v>76</v>
      </c>
    </row>
    <row r="162" spans="5:14" ht="12.75">
      <c r="E162" s="71"/>
      <c r="L162" s="21"/>
      <c r="N162" s="21"/>
    </row>
    <row r="163" spans="1:16" ht="12.75">
      <c r="A163" t="s">
        <v>76</v>
      </c>
      <c r="C163">
        <v>115</v>
      </c>
      <c r="E163" s="71"/>
      <c r="F163">
        <v>119</v>
      </c>
      <c r="H163">
        <v>118</v>
      </c>
      <c r="J163">
        <v>117</v>
      </c>
      <c r="L163" s="73" t="s">
        <v>374</v>
      </c>
      <c r="M163" s="21" t="s">
        <v>77</v>
      </c>
      <c r="N163" s="21" t="s">
        <v>297</v>
      </c>
      <c r="O163" s="46">
        <v>32174</v>
      </c>
      <c r="P163" s="195" t="s">
        <v>76</v>
      </c>
    </row>
    <row r="164" spans="5:12" ht="12.75">
      <c r="E164" s="71"/>
      <c r="L164" s="21"/>
    </row>
    <row r="165" spans="1:16" ht="12.75">
      <c r="A165" t="s">
        <v>78</v>
      </c>
      <c r="C165">
        <v>230</v>
      </c>
      <c r="E165" s="71">
        <v>237</v>
      </c>
      <c r="F165">
        <v>240</v>
      </c>
      <c r="G165" t="s">
        <v>31</v>
      </c>
      <c r="J165">
        <v>230</v>
      </c>
      <c r="K165" t="s">
        <v>32</v>
      </c>
      <c r="L165" s="21"/>
      <c r="M165" s="21" t="s">
        <v>296</v>
      </c>
      <c r="N165" s="21" t="s">
        <v>297</v>
      </c>
      <c r="O165" s="46">
        <v>32994</v>
      </c>
      <c r="P165" s="195" t="s">
        <v>78</v>
      </c>
    </row>
    <row r="166" spans="1:16" s="13" customFormat="1" ht="12.75">
      <c r="A166"/>
      <c r="B166"/>
      <c r="C166"/>
      <c r="D166"/>
      <c r="E166" s="71"/>
      <c r="F166"/>
      <c r="G166"/>
      <c r="H166"/>
      <c r="I166"/>
      <c r="J166"/>
      <c r="K166"/>
      <c r="L166" s="21"/>
      <c r="M166" s="21"/>
      <c r="O166" s="1"/>
      <c r="P166" s="195"/>
    </row>
    <row r="167" spans="1:16" ht="12.75">
      <c r="A167" s="13" t="s">
        <v>78</v>
      </c>
      <c r="B167" s="13"/>
      <c r="C167" s="13">
        <v>500</v>
      </c>
      <c r="D167" s="13"/>
      <c r="E167" s="71">
        <v>542.5</v>
      </c>
      <c r="F167" s="13">
        <v>550</v>
      </c>
      <c r="G167" s="13" t="s">
        <v>31</v>
      </c>
      <c r="H167" s="13"/>
      <c r="I167" s="13"/>
      <c r="J167" s="13">
        <v>535</v>
      </c>
      <c r="K167" s="13" t="s">
        <v>32</v>
      </c>
      <c r="L167" s="24"/>
      <c r="M167" s="21" t="s">
        <v>296</v>
      </c>
      <c r="O167" s="47">
        <v>38325</v>
      </c>
      <c r="P167" s="183" t="s">
        <v>78</v>
      </c>
    </row>
    <row r="168" spans="5:12" ht="12.75">
      <c r="E168" s="71"/>
      <c r="L168" s="21"/>
    </row>
    <row r="169" spans="1:16" ht="12.75">
      <c r="A169" t="s">
        <v>79</v>
      </c>
      <c r="C169">
        <v>115</v>
      </c>
      <c r="E169" s="71">
        <v>118</v>
      </c>
      <c r="F169">
        <v>121</v>
      </c>
      <c r="G169" t="s">
        <v>31</v>
      </c>
      <c r="J169">
        <v>115</v>
      </c>
      <c r="K169" t="s">
        <v>32</v>
      </c>
      <c r="L169" s="21"/>
      <c r="O169" s="46">
        <v>32174</v>
      </c>
      <c r="P169" s="195" t="s">
        <v>79</v>
      </c>
    </row>
    <row r="170" spans="5:12" ht="12.75">
      <c r="E170" s="71"/>
      <c r="L170" s="21"/>
    </row>
    <row r="171" spans="1:16" ht="12.75">
      <c r="A171" t="s">
        <v>79</v>
      </c>
      <c r="C171">
        <v>161</v>
      </c>
      <c r="E171" s="71">
        <v>165</v>
      </c>
      <c r="F171">
        <v>169</v>
      </c>
      <c r="G171" t="s">
        <v>31</v>
      </c>
      <c r="J171">
        <v>161</v>
      </c>
      <c r="K171" t="s">
        <v>32</v>
      </c>
      <c r="L171" s="21"/>
      <c r="N171" s="24" t="s">
        <v>300</v>
      </c>
      <c r="O171" s="46">
        <v>32174</v>
      </c>
      <c r="P171" s="195" t="s">
        <v>79</v>
      </c>
    </row>
    <row r="172" spans="5:12" ht="12.75">
      <c r="E172" s="71"/>
      <c r="L172" s="21"/>
    </row>
    <row r="173" spans="1:16" ht="12.75">
      <c r="A173" t="s">
        <v>80</v>
      </c>
      <c r="C173">
        <v>115</v>
      </c>
      <c r="E173" s="71"/>
      <c r="F173">
        <v>119</v>
      </c>
      <c r="H173">
        <v>118</v>
      </c>
      <c r="J173">
        <v>117</v>
      </c>
      <c r="L173" s="73" t="s">
        <v>374</v>
      </c>
      <c r="N173" t="s">
        <v>302</v>
      </c>
      <c r="O173" s="46">
        <v>31809</v>
      </c>
      <c r="P173" s="197" t="s">
        <v>477</v>
      </c>
    </row>
    <row r="174" spans="1:16" s="12" customFormat="1" ht="12.75">
      <c r="A174"/>
      <c r="B174"/>
      <c r="C174"/>
      <c r="D174"/>
      <c r="E174" s="71"/>
      <c r="F174"/>
      <c r="G174"/>
      <c r="H174"/>
      <c r="I174"/>
      <c r="J174"/>
      <c r="K174"/>
      <c r="L174" s="21"/>
      <c r="M174" s="21"/>
      <c r="N174" s="21"/>
      <c r="O174" s="1"/>
      <c r="P174" s="195"/>
    </row>
    <row r="175" spans="1:16" ht="12.75">
      <c r="A175" s="13" t="s">
        <v>81</v>
      </c>
      <c r="B175" s="13"/>
      <c r="C175" s="13">
        <v>500</v>
      </c>
      <c r="D175" s="13"/>
      <c r="E175" s="71">
        <v>542.5</v>
      </c>
      <c r="F175" s="13">
        <v>550</v>
      </c>
      <c r="G175" s="13" t="s">
        <v>31</v>
      </c>
      <c r="H175" s="13"/>
      <c r="I175" s="13"/>
      <c r="J175" s="13">
        <v>535</v>
      </c>
      <c r="K175" s="13" t="s">
        <v>32</v>
      </c>
      <c r="L175" s="24"/>
      <c r="M175" s="30" t="s">
        <v>108</v>
      </c>
      <c r="O175" s="47">
        <v>38325</v>
      </c>
      <c r="P175" s="183" t="s">
        <v>81</v>
      </c>
    </row>
    <row r="176" spans="5:13" ht="12.75">
      <c r="E176" s="71"/>
      <c r="L176" s="21"/>
      <c r="M176" s="30" t="s">
        <v>109</v>
      </c>
    </row>
    <row r="177" spans="1:16" ht="12.75">
      <c r="A177" t="s">
        <v>82</v>
      </c>
      <c r="C177">
        <v>500</v>
      </c>
      <c r="E177" s="71">
        <v>540</v>
      </c>
      <c r="F177">
        <v>550</v>
      </c>
      <c r="G177" t="s">
        <v>31</v>
      </c>
      <c r="J177">
        <v>530</v>
      </c>
      <c r="K177" t="s">
        <v>32</v>
      </c>
      <c r="L177" s="21"/>
      <c r="O177" s="46">
        <v>34366</v>
      </c>
      <c r="P177" s="195" t="s">
        <v>82</v>
      </c>
    </row>
    <row r="178" spans="1:16" s="12" customFormat="1" ht="12.75">
      <c r="A178"/>
      <c r="B178"/>
      <c r="C178"/>
      <c r="D178"/>
      <c r="E178" s="71"/>
      <c r="F178"/>
      <c r="G178"/>
      <c r="H178"/>
      <c r="I178"/>
      <c r="J178"/>
      <c r="K178"/>
      <c r="L178" s="21"/>
      <c r="M178" s="21"/>
      <c r="N178"/>
      <c r="O178" s="1"/>
      <c r="P178" s="195"/>
    </row>
    <row r="179" spans="1:16" ht="12.75">
      <c r="A179" s="13" t="s">
        <v>83</v>
      </c>
      <c r="B179" s="13"/>
      <c r="C179" s="13">
        <v>115</v>
      </c>
      <c r="D179" s="13"/>
      <c r="E179" s="71">
        <v>118</v>
      </c>
      <c r="F179" s="13">
        <v>120</v>
      </c>
      <c r="G179" s="13" t="s">
        <v>31</v>
      </c>
      <c r="H179" s="13" t="s">
        <v>0</v>
      </c>
      <c r="I179" s="13"/>
      <c r="J179" s="13">
        <v>112</v>
      </c>
      <c r="K179" s="13" t="s">
        <v>32</v>
      </c>
      <c r="L179" s="24"/>
      <c r="M179" s="24"/>
      <c r="O179" s="47">
        <v>38416</v>
      </c>
      <c r="P179" s="197" t="s">
        <v>478</v>
      </c>
    </row>
    <row r="180" spans="5:12" ht="12.75">
      <c r="E180" s="71"/>
      <c r="L180" s="21"/>
    </row>
    <row r="181" spans="1:16" ht="12.75">
      <c r="A181" t="s">
        <v>83</v>
      </c>
      <c r="C181">
        <v>230</v>
      </c>
      <c r="E181" s="71">
        <v>236</v>
      </c>
      <c r="F181">
        <v>242</v>
      </c>
      <c r="G181" t="s">
        <v>31</v>
      </c>
      <c r="J181">
        <v>230</v>
      </c>
      <c r="K181" t="s">
        <v>32</v>
      </c>
      <c r="L181" s="21"/>
      <c r="N181" t="s">
        <v>295</v>
      </c>
      <c r="O181" s="46">
        <v>31291</v>
      </c>
      <c r="P181" s="197" t="s">
        <v>478</v>
      </c>
    </row>
    <row r="182" spans="5:12" ht="12.75">
      <c r="E182" s="71"/>
      <c r="L182" s="21"/>
    </row>
    <row r="183" spans="1:16" ht="12.75">
      <c r="A183" t="s">
        <v>84</v>
      </c>
      <c r="C183">
        <v>115</v>
      </c>
      <c r="E183" s="71">
        <v>118</v>
      </c>
      <c r="F183">
        <v>121</v>
      </c>
      <c r="G183" t="s">
        <v>31</v>
      </c>
      <c r="J183">
        <v>114</v>
      </c>
      <c r="K183" t="s">
        <v>32</v>
      </c>
      <c r="L183" s="21"/>
      <c r="M183" s="24"/>
      <c r="O183" s="46">
        <v>30926</v>
      </c>
      <c r="P183" s="195" t="s">
        <v>84</v>
      </c>
    </row>
    <row r="184" spans="5:12" ht="12.75">
      <c r="E184" s="71"/>
      <c r="L184" s="21"/>
    </row>
    <row r="185" spans="1:16" ht="12.75">
      <c r="A185" s="21" t="s">
        <v>85</v>
      </c>
      <c r="B185" s="21"/>
      <c r="C185" s="21">
        <v>230</v>
      </c>
      <c r="D185" s="21"/>
      <c r="E185" s="71">
        <v>239</v>
      </c>
      <c r="F185" s="21">
        <v>242</v>
      </c>
      <c r="G185" s="21" t="s">
        <v>31</v>
      </c>
      <c r="H185" s="21"/>
      <c r="I185" s="21"/>
      <c r="J185" s="21">
        <v>236</v>
      </c>
      <c r="K185" s="21" t="s">
        <v>32</v>
      </c>
      <c r="L185" s="21"/>
      <c r="N185" s="24" t="s">
        <v>286</v>
      </c>
      <c r="O185" s="42">
        <v>40156</v>
      </c>
      <c r="P185" s="196" t="s">
        <v>85</v>
      </c>
    </row>
    <row r="186" spans="5:14" ht="12.75">
      <c r="E186" s="71"/>
      <c r="L186" s="21"/>
      <c r="N186" s="21"/>
    </row>
    <row r="187" spans="1:16" ht="12.75">
      <c r="A187" t="s">
        <v>86</v>
      </c>
      <c r="C187">
        <v>230</v>
      </c>
      <c r="E187" s="71">
        <v>236.5</v>
      </c>
      <c r="F187" s="21">
        <v>239</v>
      </c>
      <c r="G187" s="21" t="s">
        <v>31</v>
      </c>
      <c r="H187" s="21"/>
      <c r="I187" s="21"/>
      <c r="J187" s="21">
        <v>234</v>
      </c>
      <c r="K187" s="21" t="s">
        <v>32</v>
      </c>
      <c r="L187" s="21"/>
      <c r="N187" s="21"/>
      <c r="O187" s="42">
        <v>33270</v>
      </c>
      <c r="P187" s="195" t="s">
        <v>86</v>
      </c>
    </row>
    <row r="188" spans="5:14" ht="12.75">
      <c r="E188" s="71"/>
      <c r="L188" s="21"/>
      <c r="N188" s="21"/>
    </row>
    <row r="189" spans="1:16" ht="12.75">
      <c r="A189" t="s">
        <v>86</v>
      </c>
      <c r="C189">
        <v>500</v>
      </c>
      <c r="E189" s="71">
        <v>540</v>
      </c>
      <c r="F189">
        <v>550</v>
      </c>
      <c r="G189" t="s">
        <v>31</v>
      </c>
      <c r="J189">
        <v>530</v>
      </c>
      <c r="K189" t="s">
        <v>32</v>
      </c>
      <c r="L189" s="21"/>
      <c r="N189" s="21"/>
      <c r="O189" s="46">
        <v>33635</v>
      </c>
      <c r="P189" s="195" t="s">
        <v>86</v>
      </c>
    </row>
    <row r="190" spans="1:16" s="13" customFormat="1" ht="12.75">
      <c r="A190"/>
      <c r="B190"/>
      <c r="C190"/>
      <c r="D190"/>
      <c r="E190" s="71"/>
      <c r="F190"/>
      <c r="G190"/>
      <c r="H190"/>
      <c r="I190"/>
      <c r="J190"/>
      <c r="K190"/>
      <c r="L190" s="21"/>
      <c r="M190" s="21"/>
      <c r="N190" s="21"/>
      <c r="O190" s="46"/>
      <c r="P190" s="195"/>
    </row>
    <row r="191" spans="1:16" s="13" customFormat="1" ht="12.75">
      <c r="A191" s="13" t="s">
        <v>194</v>
      </c>
      <c r="C191" s="13">
        <v>138</v>
      </c>
      <c r="E191" s="71">
        <v>140.5</v>
      </c>
      <c r="F191" s="13">
        <v>145</v>
      </c>
      <c r="G191" s="13" t="s">
        <v>31</v>
      </c>
      <c r="J191" s="13">
        <v>136</v>
      </c>
      <c r="K191" s="13" t="s">
        <v>32</v>
      </c>
      <c r="L191" s="24"/>
      <c r="M191" s="24"/>
      <c r="N191" s="21"/>
      <c r="O191" s="47">
        <v>36586</v>
      </c>
      <c r="P191" s="183" t="s">
        <v>194</v>
      </c>
    </row>
    <row r="192" spans="5:16" s="13" customFormat="1" ht="12.75">
      <c r="E192" s="70"/>
      <c r="L192" s="24"/>
      <c r="M192" s="24"/>
      <c r="N192" s="21"/>
      <c r="O192" s="47"/>
      <c r="P192" s="183"/>
    </row>
    <row r="193" spans="1:16" ht="12.75">
      <c r="A193" s="24" t="s">
        <v>275</v>
      </c>
      <c r="B193" s="24"/>
      <c r="C193" s="24">
        <v>230</v>
      </c>
      <c r="D193" s="24"/>
      <c r="E193" s="71">
        <v>238</v>
      </c>
      <c r="F193" s="21">
        <v>242</v>
      </c>
      <c r="G193" s="21" t="s">
        <v>31</v>
      </c>
      <c r="H193" s="21"/>
      <c r="I193" s="21"/>
      <c r="J193" s="21">
        <v>234</v>
      </c>
      <c r="K193" s="21" t="s">
        <v>32</v>
      </c>
      <c r="L193" s="21"/>
      <c r="N193" s="21"/>
      <c r="O193" s="43">
        <v>41072</v>
      </c>
      <c r="P193" s="180" t="s">
        <v>275</v>
      </c>
    </row>
    <row r="194" spans="5:14" ht="12.75">
      <c r="E194" s="71"/>
      <c r="L194" s="21"/>
      <c r="N194" s="21"/>
    </row>
    <row r="195" spans="1:16" ht="12.75">
      <c r="A195" t="s">
        <v>87</v>
      </c>
      <c r="C195">
        <v>115</v>
      </c>
      <c r="E195" s="71"/>
      <c r="F195">
        <v>118</v>
      </c>
      <c r="H195">
        <v>117</v>
      </c>
      <c r="J195">
        <v>116</v>
      </c>
      <c r="L195" s="73" t="s">
        <v>383</v>
      </c>
      <c r="N195" s="24" t="s">
        <v>300</v>
      </c>
      <c r="O195" s="46">
        <v>33635</v>
      </c>
      <c r="P195" s="195" t="s">
        <v>87</v>
      </c>
    </row>
    <row r="196" spans="5:12" ht="12.75">
      <c r="E196" s="71"/>
      <c r="L196" s="21"/>
    </row>
    <row r="197" spans="1:16" ht="12.75">
      <c r="A197" t="s">
        <v>88</v>
      </c>
      <c r="C197">
        <v>115</v>
      </c>
      <c r="E197" s="71"/>
      <c r="F197">
        <v>120</v>
      </c>
      <c r="H197">
        <v>119</v>
      </c>
      <c r="J197">
        <v>118</v>
      </c>
      <c r="L197" s="73" t="s">
        <v>379</v>
      </c>
      <c r="N197" s="21"/>
      <c r="O197" s="46">
        <v>33635</v>
      </c>
      <c r="P197" s="197" t="s">
        <v>479</v>
      </c>
    </row>
    <row r="198" spans="1:21" s="13" customFormat="1" ht="12.75">
      <c r="A198"/>
      <c r="B198"/>
      <c r="C198"/>
      <c r="D198"/>
      <c r="E198" s="71"/>
      <c r="F198"/>
      <c r="G198"/>
      <c r="H198"/>
      <c r="I198"/>
      <c r="J198"/>
      <c r="K198"/>
      <c r="L198" s="21"/>
      <c r="M198" s="21"/>
      <c r="N198" s="21"/>
      <c r="O198" s="1"/>
      <c r="P198" s="195"/>
      <c r="Q198" s="24"/>
      <c r="R198" s="24"/>
      <c r="S198" s="24"/>
      <c r="T198" s="24"/>
      <c r="U198" s="24"/>
    </row>
    <row r="199" spans="1:16" s="24" customFormat="1" ht="12.75">
      <c r="A199" s="24" t="s">
        <v>89</v>
      </c>
      <c r="C199" s="24">
        <v>115</v>
      </c>
      <c r="E199" s="70"/>
      <c r="F199" s="24">
        <v>119</v>
      </c>
      <c r="H199" s="24">
        <v>119</v>
      </c>
      <c r="J199" s="24">
        <v>119</v>
      </c>
      <c r="L199" s="80" t="s">
        <v>374</v>
      </c>
      <c r="M199" s="51" t="s">
        <v>420</v>
      </c>
      <c r="N199" s="21"/>
      <c r="O199" s="43">
        <v>43086</v>
      </c>
      <c r="P199" s="197" t="s">
        <v>480</v>
      </c>
    </row>
    <row r="200" spans="1:21" s="13" customFormat="1" ht="12.75">
      <c r="A200" s="24"/>
      <c r="B200" s="24"/>
      <c r="C200" s="24"/>
      <c r="D200" s="24"/>
      <c r="E200" s="70"/>
      <c r="F200" s="24"/>
      <c r="G200" s="24"/>
      <c r="H200" s="24"/>
      <c r="I200" s="24"/>
      <c r="J200" s="24"/>
      <c r="K200" s="24"/>
      <c r="L200" s="80"/>
      <c r="M200" s="21"/>
      <c r="N200"/>
      <c r="O200" s="43"/>
      <c r="P200" s="180"/>
      <c r="Q200" s="24"/>
      <c r="R200" s="24"/>
      <c r="S200" s="24"/>
      <c r="T200" s="24"/>
      <c r="U200" s="24"/>
    </row>
    <row r="201" spans="1:16" s="13" customFormat="1" ht="12.75">
      <c r="A201" s="24" t="s">
        <v>89</v>
      </c>
      <c r="B201" s="24"/>
      <c r="C201" s="24">
        <v>115</v>
      </c>
      <c r="D201" s="24"/>
      <c r="E201" s="70"/>
      <c r="F201" s="24">
        <v>118</v>
      </c>
      <c r="G201" s="24"/>
      <c r="H201" s="24">
        <v>118</v>
      </c>
      <c r="I201" s="24"/>
      <c r="J201" s="24">
        <v>118</v>
      </c>
      <c r="K201" s="24"/>
      <c r="L201" s="80" t="s">
        <v>374</v>
      </c>
      <c r="M201" s="51" t="s">
        <v>421</v>
      </c>
      <c r="N201"/>
      <c r="O201" s="43">
        <v>43086</v>
      </c>
      <c r="P201" s="197" t="s">
        <v>480</v>
      </c>
    </row>
    <row r="202" spans="1:16" ht="12.75">
      <c r="A202" s="13"/>
      <c r="B202" s="13"/>
      <c r="C202" s="13"/>
      <c r="D202" s="13"/>
      <c r="E202" s="70"/>
      <c r="F202" s="13"/>
      <c r="G202" s="13"/>
      <c r="H202" s="13"/>
      <c r="I202" s="13"/>
      <c r="J202" s="13"/>
      <c r="K202" s="13"/>
      <c r="L202" s="24"/>
      <c r="M202" s="24"/>
      <c r="O202" s="27"/>
      <c r="P202" s="183"/>
    </row>
    <row r="203" spans="1:16" ht="12.75">
      <c r="A203" t="s">
        <v>89</v>
      </c>
      <c r="C203">
        <v>230</v>
      </c>
      <c r="E203" s="71">
        <v>236</v>
      </c>
      <c r="F203">
        <v>242</v>
      </c>
      <c r="G203" t="s">
        <v>31</v>
      </c>
      <c r="J203">
        <v>230</v>
      </c>
      <c r="K203" t="s">
        <v>32</v>
      </c>
      <c r="L203" s="21"/>
      <c r="N203" t="s">
        <v>298</v>
      </c>
      <c r="O203" s="46">
        <v>29160</v>
      </c>
      <c r="P203" s="197" t="s">
        <v>480</v>
      </c>
    </row>
    <row r="204" spans="5:12" ht="12.75">
      <c r="E204" s="71"/>
      <c r="L204" s="21"/>
    </row>
    <row r="205" spans="1:16" ht="12.75">
      <c r="A205" t="s">
        <v>90</v>
      </c>
      <c r="C205">
        <v>230</v>
      </c>
      <c r="E205" s="71">
        <v>235</v>
      </c>
      <c r="F205">
        <v>240</v>
      </c>
      <c r="G205" t="s">
        <v>31</v>
      </c>
      <c r="J205">
        <v>230</v>
      </c>
      <c r="K205" t="s">
        <v>32</v>
      </c>
      <c r="L205" s="21"/>
      <c r="M205" s="21" t="s">
        <v>299</v>
      </c>
      <c r="O205" s="46">
        <v>32994</v>
      </c>
      <c r="P205" s="197" t="s">
        <v>481</v>
      </c>
    </row>
    <row r="206" spans="5:12" ht="12.75">
      <c r="E206" s="71"/>
      <c r="L206" s="21"/>
    </row>
    <row r="207" spans="1:16" ht="15">
      <c r="A207" t="s">
        <v>90</v>
      </c>
      <c r="C207">
        <v>500</v>
      </c>
      <c r="E207" s="71">
        <v>540</v>
      </c>
      <c r="F207">
        <v>550</v>
      </c>
      <c r="G207" t="s">
        <v>31</v>
      </c>
      <c r="J207" s="24">
        <v>530</v>
      </c>
      <c r="K207" t="s">
        <v>32</v>
      </c>
      <c r="L207" s="21"/>
      <c r="M207" s="21" t="s">
        <v>91</v>
      </c>
      <c r="O207" s="189">
        <v>44155</v>
      </c>
      <c r="P207" s="197" t="s">
        <v>481</v>
      </c>
    </row>
    <row r="208" spans="5:12" ht="12.75">
      <c r="E208" s="71"/>
      <c r="L208" s="21"/>
    </row>
    <row r="209" spans="1:16" ht="12.75">
      <c r="A209" t="s">
        <v>92</v>
      </c>
      <c r="C209">
        <v>230</v>
      </c>
      <c r="E209" s="71"/>
      <c r="F209">
        <v>239</v>
      </c>
      <c r="H209">
        <v>237</v>
      </c>
      <c r="J209">
        <v>235</v>
      </c>
      <c r="L209" s="73" t="s">
        <v>374</v>
      </c>
      <c r="O209" s="46">
        <v>29221</v>
      </c>
      <c r="P209" s="195" t="s">
        <v>92</v>
      </c>
    </row>
    <row r="210" spans="5:15" ht="12.75">
      <c r="E210" s="71"/>
      <c r="L210" s="21"/>
      <c r="O210" s="46"/>
    </row>
    <row r="211" spans="1:16" ht="12.75">
      <c r="A211" s="24" t="s">
        <v>93</v>
      </c>
      <c r="B211" s="24"/>
      <c r="C211" s="24">
        <v>230</v>
      </c>
      <c r="D211" s="24"/>
      <c r="E211" s="71">
        <v>239.5</v>
      </c>
      <c r="F211" s="24">
        <v>242</v>
      </c>
      <c r="G211" s="24" t="s">
        <v>31</v>
      </c>
      <c r="H211" s="24"/>
      <c r="I211" s="24"/>
      <c r="J211" s="24">
        <v>237</v>
      </c>
      <c r="K211" s="24" t="s">
        <v>32</v>
      </c>
      <c r="L211" s="24"/>
      <c r="M211" s="24"/>
      <c r="O211" s="43">
        <v>41621</v>
      </c>
      <c r="P211" s="197" t="s">
        <v>482</v>
      </c>
    </row>
    <row r="212" spans="5:12" ht="12.75">
      <c r="E212" s="71"/>
      <c r="L212" s="21"/>
    </row>
    <row r="213" spans="1:16" ht="12.75">
      <c r="A213" t="s">
        <v>93</v>
      </c>
      <c r="C213">
        <v>500</v>
      </c>
      <c r="E213" s="71"/>
      <c r="F213" s="21">
        <v>542</v>
      </c>
      <c r="G213" s="21"/>
      <c r="H213" s="21">
        <v>540</v>
      </c>
      <c r="I213" s="21"/>
      <c r="J213" s="21">
        <v>540</v>
      </c>
      <c r="K213" s="21"/>
      <c r="L213" s="73" t="s">
        <v>374</v>
      </c>
      <c r="M213" s="21" t="s">
        <v>235</v>
      </c>
      <c r="N213" s="21" t="s">
        <v>297</v>
      </c>
      <c r="O213" s="42">
        <v>39699</v>
      </c>
      <c r="P213" s="197" t="s">
        <v>482</v>
      </c>
    </row>
    <row r="214" spans="5:12" ht="12.75">
      <c r="E214" s="71"/>
      <c r="L214" s="21"/>
    </row>
    <row r="215" spans="1:16" ht="12.75">
      <c r="A215" t="s">
        <v>94</v>
      </c>
      <c r="C215">
        <v>115</v>
      </c>
      <c r="E215" s="71"/>
      <c r="F215">
        <v>118</v>
      </c>
      <c r="H215">
        <v>117</v>
      </c>
      <c r="J215">
        <v>116</v>
      </c>
      <c r="L215" s="73" t="s">
        <v>384</v>
      </c>
      <c r="M215" s="25"/>
      <c r="N215" t="s">
        <v>302</v>
      </c>
      <c r="O215" s="46">
        <v>33635</v>
      </c>
      <c r="P215" s="195" t="s">
        <v>94</v>
      </c>
    </row>
    <row r="216" spans="5:12" ht="12.75">
      <c r="E216" s="71"/>
      <c r="L216" s="21"/>
    </row>
    <row r="217" spans="1:16" ht="12.75">
      <c r="A217" t="s">
        <v>95</v>
      </c>
      <c r="C217">
        <v>115</v>
      </c>
      <c r="E217" s="71"/>
      <c r="F217">
        <v>118</v>
      </c>
      <c r="H217">
        <v>117</v>
      </c>
      <c r="J217">
        <v>116</v>
      </c>
      <c r="L217" s="73" t="s">
        <v>375</v>
      </c>
      <c r="N217" t="s">
        <v>302</v>
      </c>
      <c r="O217" s="46">
        <v>33635</v>
      </c>
      <c r="P217" s="195" t="s">
        <v>95</v>
      </c>
    </row>
    <row r="218" spans="5:12" ht="12.75">
      <c r="E218" s="71"/>
      <c r="L218" s="21"/>
    </row>
    <row r="219" spans="1:16" ht="12.75">
      <c r="A219" t="s">
        <v>95</v>
      </c>
      <c r="C219">
        <v>230</v>
      </c>
      <c r="E219" s="71"/>
      <c r="F219">
        <v>240</v>
      </c>
      <c r="H219">
        <v>238</v>
      </c>
      <c r="J219">
        <v>236</v>
      </c>
      <c r="L219" s="73" t="s">
        <v>383</v>
      </c>
      <c r="O219" s="46">
        <v>33635</v>
      </c>
      <c r="P219" s="195" t="s">
        <v>95</v>
      </c>
    </row>
    <row r="220" spans="5:12" ht="12.75">
      <c r="E220" s="71"/>
      <c r="L220" s="21"/>
    </row>
    <row r="221" spans="1:16" ht="12.75">
      <c r="A221" t="s">
        <v>95</v>
      </c>
      <c r="C221">
        <v>500</v>
      </c>
      <c r="E221" s="71">
        <v>540</v>
      </c>
      <c r="F221">
        <v>550</v>
      </c>
      <c r="G221" t="s">
        <v>31</v>
      </c>
      <c r="J221">
        <v>530</v>
      </c>
      <c r="K221" t="s">
        <v>32</v>
      </c>
      <c r="L221" s="21"/>
      <c r="M221" s="21" t="s">
        <v>96</v>
      </c>
      <c r="O221" s="46">
        <v>32174</v>
      </c>
      <c r="P221" s="195" t="s">
        <v>95</v>
      </c>
    </row>
    <row r="222" spans="1:16" s="13" customFormat="1" ht="12.75">
      <c r="A222"/>
      <c r="B222"/>
      <c r="C222"/>
      <c r="D222"/>
      <c r="E222" s="71"/>
      <c r="F222"/>
      <c r="G222"/>
      <c r="H222"/>
      <c r="I222"/>
      <c r="J222"/>
      <c r="K222"/>
      <c r="L222" s="21"/>
      <c r="M222" s="21"/>
      <c r="N222"/>
      <c r="O222" s="1"/>
      <c r="P222" s="195"/>
    </row>
    <row r="223" spans="1:16" ht="12.75">
      <c r="A223" s="13" t="s">
        <v>97</v>
      </c>
      <c r="B223" s="13"/>
      <c r="C223" s="13">
        <v>115</v>
      </c>
      <c r="D223" s="13"/>
      <c r="E223" s="70"/>
      <c r="F223" s="13">
        <v>118</v>
      </c>
      <c r="G223" s="13"/>
      <c r="H223" s="13">
        <v>118</v>
      </c>
      <c r="I223" s="13"/>
      <c r="J223" s="13">
        <v>118</v>
      </c>
      <c r="K223" s="13"/>
      <c r="L223" s="73" t="s">
        <v>374</v>
      </c>
      <c r="M223" s="24" t="s">
        <v>208</v>
      </c>
      <c r="O223" s="47">
        <v>37683</v>
      </c>
      <c r="P223" s="183" t="s">
        <v>97</v>
      </c>
    </row>
    <row r="224" spans="5:12" ht="12.75">
      <c r="E224" s="71"/>
      <c r="L224" s="21"/>
    </row>
    <row r="225" spans="1:16" ht="12.75">
      <c r="A225" t="s">
        <v>97</v>
      </c>
      <c r="C225">
        <v>230</v>
      </c>
      <c r="E225" s="71">
        <v>236</v>
      </c>
      <c r="F225">
        <v>242</v>
      </c>
      <c r="G225" t="s">
        <v>31</v>
      </c>
      <c r="J225">
        <v>230</v>
      </c>
      <c r="K225" t="s">
        <v>32</v>
      </c>
      <c r="L225" s="21"/>
      <c r="O225" s="46">
        <v>29221</v>
      </c>
      <c r="P225" s="195" t="s">
        <v>97</v>
      </c>
    </row>
    <row r="226" spans="5:12" ht="12.75">
      <c r="E226" s="71"/>
      <c r="L226" s="21"/>
    </row>
    <row r="227" spans="1:16" ht="12.75">
      <c r="A227" t="s">
        <v>98</v>
      </c>
      <c r="C227">
        <v>69</v>
      </c>
      <c r="E227" s="71">
        <v>70</v>
      </c>
      <c r="F227">
        <v>71.5</v>
      </c>
      <c r="G227" t="s">
        <v>31</v>
      </c>
      <c r="J227">
        <v>68.5</v>
      </c>
      <c r="K227" t="s">
        <v>32</v>
      </c>
      <c r="L227" s="21"/>
      <c r="N227" t="s">
        <v>295</v>
      </c>
      <c r="O227" s="46">
        <v>29221</v>
      </c>
      <c r="P227" s="195" t="s">
        <v>98</v>
      </c>
    </row>
    <row r="228" spans="5:12" ht="12.75">
      <c r="E228" s="71"/>
      <c r="L228" s="21"/>
    </row>
    <row r="229" spans="1:16" ht="12.75">
      <c r="A229" t="s">
        <v>98</v>
      </c>
      <c r="C229">
        <v>230</v>
      </c>
      <c r="E229" s="71">
        <v>236</v>
      </c>
      <c r="F229" s="21">
        <v>242</v>
      </c>
      <c r="G229" t="s">
        <v>31</v>
      </c>
      <c r="J229">
        <v>230</v>
      </c>
      <c r="K229" t="s">
        <v>32</v>
      </c>
      <c r="L229" s="21"/>
      <c r="O229" s="46">
        <v>28491</v>
      </c>
      <c r="P229" s="195" t="s">
        <v>98</v>
      </c>
    </row>
    <row r="230" spans="1:16" s="13" customFormat="1" ht="12.75">
      <c r="A230"/>
      <c r="B230"/>
      <c r="C230"/>
      <c r="D230"/>
      <c r="E230" s="71"/>
      <c r="F230"/>
      <c r="G230"/>
      <c r="H230"/>
      <c r="I230"/>
      <c r="J230"/>
      <c r="K230"/>
      <c r="L230" s="21"/>
      <c r="M230" s="21"/>
      <c r="N230"/>
      <c r="O230" s="1"/>
      <c r="P230" s="195"/>
    </row>
    <row r="231" spans="1:16" ht="12.75">
      <c r="A231" s="24" t="s">
        <v>198</v>
      </c>
      <c r="B231" s="24"/>
      <c r="C231" s="24">
        <v>230</v>
      </c>
      <c r="D231" s="24"/>
      <c r="E231" s="71">
        <v>239.5</v>
      </c>
      <c r="F231" s="24">
        <v>241</v>
      </c>
      <c r="G231" s="24" t="s">
        <v>31</v>
      </c>
      <c r="H231" s="24"/>
      <c r="I231" s="24"/>
      <c r="J231" s="24">
        <v>238</v>
      </c>
      <c r="K231" s="24" t="s">
        <v>32</v>
      </c>
      <c r="L231" s="24"/>
      <c r="M231" s="21" t="s">
        <v>238</v>
      </c>
      <c r="N231" s="21" t="s">
        <v>292</v>
      </c>
      <c r="O231" s="43">
        <v>39362</v>
      </c>
      <c r="P231" s="197" t="s">
        <v>483</v>
      </c>
    </row>
    <row r="232" spans="1:16" ht="12.75">
      <c r="A232" s="21"/>
      <c r="B232" s="21"/>
      <c r="C232" s="21"/>
      <c r="D232" s="21"/>
      <c r="E232" s="71"/>
      <c r="F232" s="21"/>
      <c r="G232" s="21"/>
      <c r="H232" s="21"/>
      <c r="I232" s="21"/>
      <c r="J232" s="21"/>
      <c r="K232" s="21"/>
      <c r="L232" s="21"/>
      <c r="O232" s="26"/>
      <c r="P232" s="196"/>
    </row>
    <row r="233" spans="1:16" ht="12.75">
      <c r="A233" t="s">
        <v>99</v>
      </c>
      <c r="C233">
        <v>115</v>
      </c>
      <c r="E233" s="71"/>
      <c r="F233">
        <v>120</v>
      </c>
      <c r="H233">
        <v>119</v>
      </c>
      <c r="J233">
        <v>118</v>
      </c>
      <c r="L233" s="73" t="s">
        <v>376</v>
      </c>
      <c r="O233" s="46">
        <v>33635</v>
      </c>
      <c r="P233" s="195" t="s">
        <v>99</v>
      </c>
    </row>
    <row r="234" spans="5:12" ht="12.75">
      <c r="E234" s="71"/>
      <c r="L234" s="21"/>
    </row>
    <row r="235" spans="1:16" ht="12.75">
      <c r="A235" t="s">
        <v>99</v>
      </c>
      <c r="C235">
        <v>230</v>
      </c>
      <c r="E235" s="71"/>
      <c r="F235">
        <v>239</v>
      </c>
      <c r="H235">
        <v>236</v>
      </c>
      <c r="J235">
        <v>234</v>
      </c>
      <c r="L235" s="73" t="s">
        <v>374</v>
      </c>
      <c r="O235" s="46">
        <v>33635</v>
      </c>
      <c r="P235" s="195" t="s">
        <v>99</v>
      </c>
    </row>
    <row r="236" spans="5:12" ht="12.75">
      <c r="E236" s="71"/>
      <c r="L236" s="21"/>
    </row>
    <row r="237" spans="1:16" ht="12.75">
      <c r="A237" t="s">
        <v>99</v>
      </c>
      <c r="C237">
        <v>500</v>
      </c>
      <c r="E237" s="71">
        <v>540</v>
      </c>
      <c r="F237">
        <v>550</v>
      </c>
      <c r="G237" t="s">
        <v>31</v>
      </c>
      <c r="J237">
        <v>530</v>
      </c>
      <c r="K237" t="s">
        <v>32</v>
      </c>
      <c r="L237" s="21"/>
      <c r="N237" s="24" t="s">
        <v>300</v>
      </c>
      <c r="O237" s="46">
        <v>32174</v>
      </c>
      <c r="P237" s="195" t="s">
        <v>99</v>
      </c>
    </row>
    <row r="238" spans="5:12" ht="12.75">
      <c r="E238" s="71"/>
      <c r="L238" s="21"/>
    </row>
    <row r="239" spans="1:16" ht="12.75">
      <c r="A239" t="s">
        <v>100</v>
      </c>
      <c r="C239">
        <v>115</v>
      </c>
      <c r="E239" s="71"/>
      <c r="F239">
        <v>119</v>
      </c>
      <c r="H239">
        <v>118</v>
      </c>
      <c r="J239">
        <v>117</v>
      </c>
      <c r="L239" s="73" t="s">
        <v>385</v>
      </c>
      <c r="N239" s="24" t="s">
        <v>300</v>
      </c>
      <c r="O239" s="46">
        <v>32174</v>
      </c>
      <c r="P239" s="197" t="s">
        <v>484</v>
      </c>
    </row>
    <row r="240" spans="5:12" ht="12.75">
      <c r="E240" s="71"/>
      <c r="L240" s="21"/>
    </row>
    <row r="241" spans="1:16" ht="12.75">
      <c r="A241" t="s">
        <v>100</v>
      </c>
      <c r="C241">
        <v>230</v>
      </c>
      <c r="E241" s="71">
        <v>235</v>
      </c>
      <c r="F241">
        <v>240</v>
      </c>
      <c r="G241" t="s">
        <v>31</v>
      </c>
      <c r="J241">
        <v>230</v>
      </c>
      <c r="K241" t="s">
        <v>32</v>
      </c>
      <c r="L241" s="21"/>
      <c r="N241" s="24" t="s">
        <v>300</v>
      </c>
      <c r="O241" s="46">
        <v>32174</v>
      </c>
      <c r="P241" s="197" t="s">
        <v>484</v>
      </c>
    </row>
    <row r="242" spans="5:12" ht="12.75">
      <c r="E242" s="71"/>
      <c r="L242" s="21"/>
    </row>
    <row r="243" spans="1:16" ht="12.75">
      <c r="A243" t="s">
        <v>101</v>
      </c>
      <c r="C243">
        <v>115</v>
      </c>
      <c r="E243" s="71"/>
      <c r="F243">
        <v>117</v>
      </c>
      <c r="H243">
        <v>116</v>
      </c>
      <c r="J243">
        <v>115</v>
      </c>
      <c r="L243" s="73" t="s">
        <v>374</v>
      </c>
      <c r="N243" s="24" t="s">
        <v>300</v>
      </c>
      <c r="O243" s="46">
        <v>33270</v>
      </c>
      <c r="P243" s="197" t="s">
        <v>485</v>
      </c>
    </row>
    <row r="244" spans="5:12" ht="12.75">
      <c r="E244" s="71"/>
      <c r="L244" s="21"/>
    </row>
    <row r="245" spans="1:16" ht="12.75">
      <c r="A245" t="s">
        <v>101</v>
      </c>
      <c r="C245">
        <v>230</v>
      </c>
      <c r="E245" s="71"/>
      <c r="F245">
        <v>238</v>
      </c>
      <c r="H245">
        <v>236</v>
      </c>
      <c r="J245">
        <v>234</v>
      </c>
      <c r="L245" s="73" t="s">
        <v>374</v>
      </c>
      <c r="O245" s="46">
        <v>33270</v>
      </c>
      <c r="P245" s="197" t="s">
        <v>485</v>
      </c>
    </row>
    <row r="246" spans="5:12" ht="12.75">
      <c r="E246" s="71"/>
      <c r="L246" s="21"/>
    </row>
    <row r="247" spans="1:16" ht="12.75">
      <c r="A247" t="s">
        <v>102</v>
      </c>
      <c r="C247">
        <v>115</v>
      </c>
      <c r="E247" s="71"/>
      <c r="F247">
        <v>117</v>
      </c>
      <c r="H247">
        <v>116</v>
      </c>
      <c r="J247">
        <v>115</v>
      </c>
      <c r="L247" s="73" t="s">
        <v>374</v>
      </c>
      <c r="M247" s="21" t="s">
        <v>61</v>
      </c>
      <c r="O247" s="46">
        <v>33635</v>
      </c>
      <c r="P247" s="195" t="s">
        <v>102</v>
      </c>
    </row>
    <row r="248" spans="5:12" ht="12.75">
      <c r="E248" s="71"/>
      <c r="L248" s="21"/>
    </row>
    <row r="249" spans="1:16" ht="12.75">
      <c r="A249" t="s">
        <v>103</v>
      </c>
      <c r="C249">
        <v>69</v>
      </c>
      <c r="E249" s="71">
        <v>69.5</v>
      </c>
      <c r="F249">
        <v>70.5</v>
      </c>
      <c r="G249" t="s">
        <v>31</v>
      </c>
      <c r="J249">
        <v>68.5</v>
      </c>
      <c r="K249" t="s">
        <v>32</v>
      </c>
      <c r="L249" s="21"/>
      <c r="O249" s="46">
        <v>29221</v>
      </c>
      <c r="P249" s="195" t="s">
        <v>103</v>
      </c>
    </row>
    <row r="250" spans="5:12" ht="12.75">
      <c r="E250" s="71"/>
      <c r="L250" s="21"/>
    </row>
    <row r="251" spans="1:16" ht="12.75">
      <c r="A251" t="s">
        <v>103</v>
      </c>
      <c r="C251">
        <v>115</v>
      </c>
      <c r="E251" s="71"/>
      <c r="F251">
        <v>117</v>
      </c>
      <c r="H251">
        <v>116</v>
      </c>
      <c r="J251">
        <v>115</v>
      </c>
      <c r="L251" s="73" t="s">
        <v>374</v>
      </c>
      <c r="O251" s="46">
        <v>33270</v>
      </c>
      <c r="P251" s="195" t="s">
        <v>103</v>
      </c>
    </row>
    <row r="252" spans="5:12" ht="12.75">
      <c r="E252" s="71"/>
      <c r="L252" s="21"/>
    </row>
    <row r="253" spans="1:16" ht="12.75">
      <c r="A253" t="s">
        <v>103</v>
      </c>
      <c r="C253">
        <v>230</v>
      </c>
      <c r="E253" s="71"/>
      <c r="F253">
        <v>238</v>
      </c>
      <c r="H253">
        <v>236</v>
      </c>
      <c r="J253">
        <v>234</v>
      </c>
      <c r="L253" s="73" t="s">
        <v>375</v>
      </c>
      <c r="O253" s="46">
        <v>33270</v>
      </c>
      <c r="P253" s="195" t="s">
        <v>103</v>
      </c>
    </row>
    <row r="254" spans="5:12" ht="12.75">
      <c r="E254" s="71"/>
      <c r="L254" s="21"/>
    </row>
    <row r="255" spans="1:16" ht="12.75">
      <c r="A255" t="s">
        <v>104</v>
      </c>
      <c r="C255">
        <v>115</v>
      </c>
      <c r="E255" s="71"/>
      <c r="F255">
        <v>121</v>
      </c>
      <c r="H255">
        <v>119</v>
      </c>
      <c r="J255">
        <v>118</v>
      </c>
      <c r="L255" s="73" t="s">
        <v>378</v>
      </c>
      <c r="O255" s="46">
        <v>33635</v>
      </c>
      <c r="P255" s="197" t="s">
        <v>486</v>
      </c>
    </row>
    <row r="256" spans="5:12" ht="12.75">
      <c r="E256" s="71"/>
      <c r="L256" s="21"/>
    </row>
    <row r="257" spans="1:16" ht="12.75">
      <c r="A257" t="s">
        <v>105</v>
      </c>
      <c r="C257">
        <v>69</v>
      </c>
      <c r="E257" s="71">
        <v>71</v>
      </c>
      <c r="F257">
        <v>73</v>
      </c>
      <c r="G257" t="s">
        <v>31</v>
      </c>
      <c r="J257">
        <v>69</v>
      </c>
      <c r="K257" t="s">
        <v>32</v>
      </c>
      <c r="L257" s="21"/>
      <c r="O257" s="46">
        <v>32174</v>
      </c>
      <c r="P257" s="197" t="s">
        <v>487</v>
      </c>
    </row>
    <row r="258" spans="5:12" ht="12.75">
      <c r="E258" s="71"/>
      <c r="L258" s="21"/>
    </row>
    <row r="259" spans="1:16" ht="12.75">
      <c r="A259" t="s">
        <v>105</v>
      </c>
      <c r="C259">
        <v>230</v>
      </c>
      <c r="E259" s="71">
        <v>236</v>
      </c>
      <c r="F259">
        <v>242</v>
      </c>
      <c r="G259" t="s">
        <v>31</v>
      </c>
      <c r="J259">
        <v>230</v>
      </c>
      <c r="K259" t="s">
        <v>32</v>
      </c>
      <c r="L259" s="21"/>
      <c r="O259" s="46">
        <v>32174</v>
      </c>
      <c r="P259" s="197" t="s">
        <v>487</v>
      </c>
    </row>
    <row r="260" spans="5:15" ht="12.75">
      <c r="E260" s="71"/>
      <c r="L260" s="21"/>
      <c r="O260" s="46"/>
    </row>
    <row r="261" spans="1:16" ht="12.75">
      <c r="A261" t="s">
        <v>106</v>
      </c>
      <c r="C261">
        <v>46</v>
      </c>
      <c r="E261" s="71">
        <v>47</v>
      </c>
      <c r="F261">
        <v>48.3</v>
      </c>
      <c r="G261" t="s">
        <v>31</v>
      </c>
      <c r="J261">
        <v>46</v>
      </c>
      <c r="K261" t="s">
        <v>32</v>
      </c>
      <c r="L261" s="21"/>
      <c r="O261" s="46">
        <v>34759</v>
      </c>
      <c r="P261" s="197" t="s">
        <v>488</v>
      </c>
    </row>
    <row r="262" spans="5:15" ht="12.75">
      <c r="E262" s="71"/>
      <c r="L262" s="21"/>
      <c r="O262" s="46"/>
    </row>
    <row r="263" spans="1:16" ht="12.75">
      <c r="A263" t="s">
        <v>106</v>
      </c>
      <c r="C263">
        <v>115</v>
      </c>
      <c r="E263" s="71">
        <v>119</v>
      </c>
      <c r="F263">
        <v>121</v>
      </c>
      <c r="G263" t="s">
        <v>31</v>
      </c>
      <c r="J263">
        <v>115</v>
      </c>
      <c r="K263" t="s">
        <v>32</v>
      </c>
      <c r="L263" s="21"/>
      <c r="N263" s="24" t="s">
        <v>305</v>
      </c>
      <c r="O263" s="46">
        <v>34759</v>
      </c>
      <c r="P263" s="197" t="s">
        <v>488</v>
      </c>
    </row>
    <row r="264" spans="1:16" s="13" customFormat="1" ht="12.75">
      <c r="A264"/>
      <c r="B264"/>
      <c r="C264"/>
      <c r="D264"/>
      <c r="E264" s="71"/>
      <c r="F264"/>
      <c r="G264"/>
      <c r="H264"/>
      <c r="I264"/>
      <c r="J264"/>
      <c r="K264"/>
      <c r="L264" s="21"/>
      <c r="M264" s="21"/>
      <c r="N264"/>
      <c r="O264" s="1"/>
      <c r="P264" s="195"/>
    </row>
    <row r="265" spans="1:16" ht="12.75">
      <c r="A265" s="13" t="s">
        <v>107</v>
      </c>
      <c r="B265" s="13"/>
      <c r="C265" s="13">
        <v>500</v>
      </c>
      <c r="D265" s="13"/>
      <c r="E265" s="71">
        <v>542.5</v>
      </c>
      <c r="F265" s="13">
        <v>550</v>
      </c>
      <c r="G265" s="13" t="s">
        <v>31</v>
      </c>
      <c r="H265" s="13"/>
      <c r="I265" s="13"/>
      <c r="J265" s="13">
        <v>535</v>
      </c>
      <c r="K265" s="13" t="s">
        <v>32</v>
      </c>
      <c r="L265" s="24"/>
      <c r="M265" s="30" t="s">
        <v>108</v>
      </c>
      <c r="O265" s="47">
        <v>38325</v>
      </c>
      <c r="P265" s="183" t="s">
        <v>107</v>
      </c>
    </row>
    <row r="266" spans="1:16" ht="12.75">
      <c r="A266" s="12"/>
      <c r="B266" s="12"/>
      <c r="C266" s="12"/>
      <c r="D266" s="12"/>
      <c r="E266" s="74"/>
      <c r="F266" s="12"/>
      <c r="G266" s="12"/>
      <c r="H266" s="12"/>
      <c r="I266" s="12"/>
      <c r="J266" s="12"/>
      <c r="K266" s="12"/>
      <c r="L266" s="30"/>
      <c r="M266" s="30" t="s">
        <v>109</v>
      </c>
      <c r="N266" s="21" t="s">
        <v>309</v>
      </c>
      <c r="O266" s="28"/>
      <c r="P266" s="193"/>
    </row>
    <row r="267" spans="1:16" ht="12.75">
      <c r="A267" s="12"/>
      <c r="B267" s="12"/>
      <c r="C267" s="12"/>
      <c r="D267" s="12"/>
      <c r="E267" s="74"/>
      <c r="F267" s="12"/>
      <c r="G267" s="12"/>
      <c r="H267" s="12"/>
      <c r="I267" s="12"/>
      <c r="J267" s="12"/>
      <c r="K267" s="12"/>
      <c r="L267" s="30"/>
      <c r="M267" s="30"/>
      <c r="O267" s="28"/>
      <c r="P267" s="193"/>
    </row>
    <row r="268" spans="1:16" ht="12.75">
      <c r="A268" s="13" t="s">
        <v>110</v>
      </c>
      <c r="B268" s="13"/>
      <c r="C268" s="13">
        <v>230</v>
      </c>
      <c r="D268" s="13"/>
      <c r="E268" s="71">
        <v>238</v>
      </c>
      <c r="F268" s="24">
        <v>240</v>
      </c>
      <c r="G268" s="13" t="s">
        <v>31</v>
      </c>
      <c r="H268" s="13"/>
      <c r="I268" s="13"/>
      <c r="J268" s="13">
        <v>235</v>
      </c>
      <c r="K268" s="13" t="s">
        <v>32</v>
      </c>
      <c r="L268" s="24"/>
      <c r="M268" s="24"/>
      <c r="O268" s="47">
        <v>38691</v>
      </c>
      <c r="P268" s="198" t="s">
        <v>489</v>
      </c>
    </row>
    <row r="269" spans="5:12" ht="12.75">
      <c r="E269" s="71"/>
      <c r="L269" s="21"/>
    </row>
    <row r="270" spans="1:16" ht="12.75">
      <c r="A270" t="s">
        <v>112</v>
      </c>
      <c r="C270">
        <v>500</v>
      </c>
      <c r="E270" s="71">
        <v>540</v>
      </c>
      <c r="F270">
        <v>550</v>
      </c>
      <c r="G270" t="s">
        <v>31</v>
      </c>
      <c r="J270">
        <v>530</v>
      </c>
      <c r="K270" t="s">
        <v>32</v>
      </c>
      <c r="L270" s="21"/>
      <c r="M270" s="21" t="s">
        <v>96</v>
      </c>
      <c r="N270" s="24" t="s">
        <v>300</v>
      </c>
      <c r="O270" s="46">
        <v>34366</v>
      </c>
      <c r="P270" s="195" t="s">
        <v>112</v>
      </c>
    </row>
    <row r="271" spans="5:12" ht="12.75">
      <c r="E271" s="71"/>
      <c r="L271" s="21"/>
    </row>
    <row r="272" spans="1:16" ht="12.75">
      <c r="A272" t="s">
        <v>113</v>
      </c>
      <c r="C272">
        <v>115</v>
      </c>
      <c r="E272" s="71"/>
      <c r="F272">
        <v>120</v>
      </c>
      <c r="H272">
        <v>119</v>
      </c>
      <c r="J272">
        <v>118</v>
      </c>
      <c r="L272" s="73" t="s">
        <v>375</v>
      </c>
      <c r="N272" s="24" t="s">
        <v>300</v>
      </c>
      <c r="O272" s="46">
        <v>33635</v>
      </c>
      <c r="P272" s="197" t="s">
        <v>490</v>
      </c>
    </row>
    <row r="273" spans="5:12" ht="12.75">
      <c r="E273" s="71"/>
      <c r="L273" s="21"/>
    </row>
    <row r="274" spans="1:16" ht="12.75">
      <c r="A274" t="s">
        <v>113</v>
      </c>
      <c r="C274">
        <v>230</v>
      </c>
      <c r="E274" s="71">
        <v>236</v>
      </c>
      <c r="F274">
        <v>242</v>
      </c>
      <c r="G274" t="s">
        <v>31</v>
      </c>
      <c r="J274">
        <v>230</v>
      </c>
      <c r="K274" t="s">
        <v>32</v>
      </c>
      <c r="L274" s="21"/>
      <c r="N274" t="s">
        <v>302</v>
      </c>
      <c r="O274" s="46">
        <v>29221</v>
      </c>
      <c r="P274" s="195" t="s">
        <v>113</v>
      </c>
    </row>
    <row r="275" spans="5:12" ht="12.75">
      <c r="E275" s="71"/>
      <c r="L275" s="21"/>
    </row>
    <row r="276" spans="1:16" ht="12.75">
      <c r="A276" t="s">
        <v>114</v>
      </c>
      <c r="C276">
        <v>115</v>
      </c>
      <c r="E276" s="71"/>
      <c r="F276">
        <v>118</v>
      </c>
      <c r="H276">
        <v>117</v>
      </c>
      <c r="J276">
        <v>116</v>
      </c>
      <c r="L276" s="73" t="s">
        <v>386</v>
      </c>
      <c r="N276" s="24" t="s">
        <v>300</v>
      </c>
      <c r="O276" s="46">
        <v>33635</v>
      </c>
      <c r="P276" s="197" t="s">
        <v>491</v>
      </c>
    </row>
    <row r="277" spans="5:12" ht="12.75">
      <c r="E277" s="71"/>
      <c r="L277" s="21"/>
    </row>
    <row r="278" spans="1:16" ht="12.75">
      <c r="A278" t="s">
        <v>115</v>
      </c>
      <c r="C278">
        <v>69</v>
      </c>
      <c r="E278" s="71">
        <v>70.25</v>
      </c>
      <c r="F278">
        <v>71.5</v>
      </c>
      <c r="G278" t="s">
        <v>31</v>
      </c>
      <c r="J278">
        <v>69</v>
      </c>
      <c r="K278" t="s">
        <v>32</v>
      </c>
      <c r="L278" s="21"/>
      <c r="N278" s="24" t="s">
        <v>300</v>
      </c>
      <c r="O278" s="46">
        <v>20455</v>
      </c>
      <c r="P278" s="195" t="s">
        <v>115</v>
      </c>
    </row>
    <row r="279" spans="5:12" ht="12.75">
      <c r="E279" s="71"/>
      <c r="L279" s="21"/>
    </row>
    <row r="280" spans="1:16" ht="12.75">
      <c r="A280" t="s">
        <v>115</v>
      </c>
      <c r="C280">
        <v>115</v>
      </c>
      <c r="E280" s="71"/>
      <c r="F280">
        <v>120</v>
      </c>
      <c r="H280">
        <v>119</v>
      </c>
      <c r="J280">
        <v>118</v>
      </c>
      <c r="L280" s="73" t="s">
        <v>378</v>
      </c>
      <c r="M280" s="21" t="s">
        <v>40</v>
      </c>
      <c r="O280" s="46">
        <v>28856</v>
      </c>
      <c r="P280" s="195" t="s">
        <v>115</v>
      </c>
    </row>
    <row r="281" spans="5:12" ht="12.75">
      <c r="E281" s="71"/>
      <c r="L281" s="21"/>
    </row>
    <row r="282" spans="1:16" ht="12.75">
      <c r="A282" t="s">
        <v>115</v>
      </c>
      <c r="C282">
        <v>115</v>
      </c>
      <c r="E282" s="71"/>
      <c r="F282">
        <v>119</v>
      </c>
      <c r="H282">
        <v>118</v>
      </c>
      <c r="J282">
        <v>117</v>
      </c>
      <c r="L282" s="73" t="s">
        <v>378</v>
      </c>
      <c r="M282" s="21" t="s">
        <v>41</v>
      </c>
      <c r="N282" t="s">
        <v>302</v>
      </c>
      <c r="O282" s="46">
        <v>32174</v>
      </c>
      <c r="P282" s="195" t="s">
        <v>115</v>
      </c>
    </row>
    <row r="283" spans="5:12" ht="12.75">
      <c r="E283" s="71"/>
      <c r="L283" s="21"/>
    </row>
    <row r="284" spans="1:16" ht="12.75">
      <c r="A284" s="21" t="s">
        <v>115</v>
      </c>
      <c r="B284" s="21"/>
      <c r="C284" s="21">
        <v>230</v>
      </c>
      <c r="D284" s="21"/>
      <c r="E284" s="71"/>
      <c r="F284" s="21">
        <v>242</v>
      </c>
      <c r="G284" s="21"/>
      <c r="H284" s="21">
        <v>240</v>
      </c>
      <c r="I284" s="21"/>
      <c r="J284" s="21">
        <v>238</v>
      </c>
      <c r="K284" s="21"/>
      <c r="L284" s="73" t="s">
        <v>386</v>
      </c>
      <c r="M284" s="21" t="s">
        <v>181</v>
      </c>
      <c r="O284" s="42">
        <v>34029</v>
      </c>
      <c r="P284" s="196" t="s">
        <v>115</v>
      </c>
    </row>
    <row r="285" spans="1:16" ht="12.75">
      <c r="A285" s="21"/>
      <c r="B285" s="21"/>
      <c r="C285" s="21"/>
      <c r="D285" s="21"/>
      <c r="E285" s="71"/>
      <c r="F285" s="21"/>
      <c r="G285" s="21"/>
      <c r="H285" s="21"/>
      <c r="I285" s="21"/>
      <c r="J285" s="21"/>
      <c r="K285" s="21"/>
      <c r="L285" s="21"/>
      <c r="O285" s="42"/>
      <c r="P285" s="196"/>
    </row>
    <row r="286" spans="1:16" ht="12.75">
      <c r="A286" s="21" t="s">
        <v>115</v>
      </c>
      <c r="B286" s="21"/>
      <c r="C286" s="21">
        <v>230</v>
      </c>
      <c r="D286" s="36"/>
      <c r="E286" s="71"/>
      <c r="F286" s="21">
        <v>240</v>
      </c>
      <c r="G286" s="21"/>
      <c r="H286" s="21">
        <v>239</v>
      </c>
      <c r="I286" s="21"/>
      <c r="J286" s="21">
        <v>238</v>
      </c>
      <c r="K286" s="26"/>
      <c r="L286" s="73" t="s">
        <v>386</v>
      </c>
      <c r="M286" s="21" t="s">
        <v>41</v>
      </c>
      <c r="N286" s="24" t="s">
        <v>300</v>
      </c>
      <c r="O286" s="42">
        <v>39912</v>
      </c>
      <c r="P286" s="196" t="s">
        <v>115</v>
      </c>
    </row>
    <row r="287" spans="5:12" ht="12.75">
      <c r="E287" s="71"/>
      <c r="L287" s="21"/>
    </row>
    <row r="288" spans="1:16" ht="12.75">
      <c r="A288" t="s">
        <v>115</v>
      </c>
      <c r="C288">
        <v>500</v>
      </c>
      <c r="E288" s="71">
        <v>540</v>
      </c>
      <c r="F288">
        <v>550</v>
      </c>
      <c r="G288" t="s">
        <v>31</v>
      </c>
      <c r="J288">
        <v>530</v>
      </c>
      <c r="K288" t="s">
        <v>32</v>
      </c>
      <c r="L288" s="21"/>
      <c r="N288" s="24" t="s">
        <v>300</v>
      </c>
      <c r="O288" s="46">
        <v>34366</v>
      </c>
      <c r="P288" s="195" t="s">
        <v>115</v>
      </c>
    </row>
    <row r="289" spans="5:12" ht="12.75">
      <c r="E289" s="71"/>
      <c r="L289" s="21"/>
    </row>
    <row r="290" spans="1:16" ht="12.75">
      <c r="A290" t="s">
        <v>116</v>
      </c>
      <c r="C290">
        <v>115</v>
      </c>
      <c r="E290" s="71"/>
      <c r="F290">
        <v>120</v>
      </c>
      <c r="H290">
        <v>119</v>
      </c>
      <c r="J290">
        <v>118</v>
      </c>
      <c r="L290" s="73" t="s">
        <v>386</v>
      </c>
      <c r="M290" s="21" t="s">
        <v>40</v>
      </c>
      <c r="O290" s="46">
        <v>29587</v>
      </c>
      <c r="P290" s="195" t="s">
        <v>116</v>
      </c>
    </row>
    <row r="291" spans="5:12" ht="12.75">
      <c r="E291" s="71"/>
      <c r="L291" s="21"/>
    </row>
    <row r="292" spans="1:16" ht="12.75">
      <c r="A292" t="s">
        <v>116</v>
      </c>
      <c r="C292">
        <v>115</v>
      </c>
      <c r="E292" s="71"/>
      <c r="F292">
        <v>119</v>
      </c>
      <c r="H292">
        <v>118</v>
      </c>
      <c r="J292">
        <v>117</v>
      </c>
      <c r="L292" s="73" t="s">
        <v>386</v>
      </c>
      <c r="M292" s="21" t="s">
        <v>41</v>
      </c>
      <c r="N292" s="24" t="s">
        <v>303</v>
      </c>
      <c r="O292" s="46">
        <v>32174</v>
      </c>
      <c r="P292" s="195" t="s">
        <v>116</v>
      </c>
    </row>
    <row r="293" spans="1:16" s="24" customFormat="1" ht="12.75">
      <c r="A293"/>
      <c r="B293"/>
      <c r="C293"/>
      <c r="D293"/>
      <c r="E293" s="71"/>
      <c r="F293"/>
      <c r="G293"/>
      <c r="H293"/>
      <c r="I293"/>
      <c r="J293"/>
      <c r="K293"/>
      <c r="L293" s="21"/>
      <c r="M293" s="21"/>
      <c r="N293" s="21"/>
      <c r="O293" s="1"/>
      <c r="P293" s="195"/>
    </row>
    <row r="294" spans="1:16" s="24" customFormat="1" ht="12.75">
      <c r="A294" s="24" t="s">
        <v>116</v>
      </c>
      <c r="C294" s="24">
        <v>230</v>
      </c>
      <c r="E294" s="70"/>
      <c r="F294" s="24">
        <v>239</v>
      </c>
      <c r="H294" s="24">
        <v>239</v>
      </c>
      <c r="J294" s="24">
        <v>239</v>
      </c>
      <c r="L294" s="73" t="s">
        <v>376</v>
      </c>
      <c r="M294" s="51" t="s">
        <v>414</v>
      </c>
      <c r="N294"/>
      <c r="O294" s="43">
        <v>42430</v>
      </c>
      <c r="P294" s="180" t="s">
        <v>116</v>
      </c>
    </row>
    <row r="295" spans="1:16" ht="12.75">
      <c r="A295" s="24"/>
      <c r="B295" s="24"/>
      <c r="C295" s="24"/>
      <c r="D295" s="24"/>
      <c r="E295" s="70"/>
      <c r="F295" s="24"/>
      <c r="G295" s="24"/>
      <c r="H295" s="24"/>
      <c r="I295" s="24"/>
      <c r="J295" s="24"/>
      <c r="K295" s="24"/>
      <c r="L295" s="24"/>
      <c r="M295" s="51" t="s">
        <v>412</v>
      </c>
      <c r="N295" s="21" t="s">
        <v>307</v>
      </c>
      <c r="O295" s="29"/>
      <c r="P295" s="180"/>
    </row>
    <row r="296" spans="5:12" ht="12.75">
      <c r="E296" s="71"/>
      <c r="L296" s="21"/>
    </row>
    <row r="297" spans="1:16" ht="12.75">
      <c r="A297" s="13" t="s">
        <v>117</v>
      </c>
      <c r="B297" s="13"/>
      <c r="C297" s="13">
        <v>230</v>
      </c>
      <c r="D297" s="13"/>
      <c r="E297" s="71">
        <v>238</v>
      </c>
      <c r="F297" s="13">
        <v>240</v>
      </c>
      <c r="G297" s="13" t="s">
        <v>31</v>
      </c>
      <c r="H297" s="13"/>
      <c r="I297" s="13"/>
      <c r="J297" s="13">
        <v>235</v>
      </c>
      <c r="K297" s="13" t="s">
        <v>32</v>
      </c>
      <c r="L297" s="24"/>
      <c r="M297" s="24"/>
      <c r="O297" s="47">
        <v>38691</v>
      </c>
      <c r="P297" s="183" t="s">
        <v>117</v>
      </c>
    </row>
    <row r="298" spans="5:12" ht="12.75">
      <c r="E298" s="71"/>
      <c r="L298" s="21"/>
    </row>
    <row r="299" spans="1:16" ht="12.75">
      <c r="A299" t="s">
        <v>117</v>
      </c>
      <c r="C299">
        <v>500</v>
      </c>
      <c r="E299" s="71">
        <v>537.5</v>
      </c>
      <c r="F299">
        <v>550</v>
      </c>
      <c r="G299" t="s">
        <v>31</v>
      </c>
      <c r="J299">
        <v>525</v>
      </c>
      <c r="K299" t="s">
        <v>32</v>
      </c>
      <c r="L299" s="21"/>
      <c r="M299" s="21" t="s">
        <v>111</v>
      </c>
      <c r="N299" s="24" t="s">
        <v>300</v>
      </c>
      <c r="O299" s="46">
        <v>34366</v>
      </c>
      <c r="P299" s="195" t="s">
        <v>117</v>
      </c>
    </row>
    <row r="300" spans="5:14" ht="12.75">
      <c r="E300" s="71"/>
      <c r="L300" s="21"/>
      <c r="N300" s="220"/>
    </row>
    <row r="301" spans="1:16" ht="12.75">
      <c r="A301" s="217" t="s">
        <v>553</v>
      </c>
      <c r="B301" s="217"/>
      <c r="C301" s="217">
        <v>230</v>
      </c>
      <c r="D301" s="217"/>
      <c r="E301" s="219">
        <v>240</v>
      </c>
      <c r="F301" s="217">
        <v>242</v>
      </c>
      <c r="G301" s="217" t="s">
        <v>31</v>
      </c>
      <c r="H301" s="217"/>
      <c r="I301" s="217"/>
      <c r="J301" s="217">
        <v>235</v>
      </c>
      <c r="K301" s="217" t="s">
        <v>32</v>
      </c>
      <c r="L301" s="217"/>
      <c r="M301" s="217"/>
      <c r="N301" s="220"/>
      <c r="O301" s="230"/>
      <c r="P301" s="197" t="s">
        <v>554</v>
      </c>
    </row>
    <row r="302" spans="5:13" ht="12.75">
      <c r="E302" s="71"/>
      <c r="L302" s="21"/>
      <c r="M302" s="217"/>
    </row>
    <row r="303" spans="1:16" ht="12.75">
      <c r="A303" s="217" t="s">
        <v>553</v>
      </c>
      <c r="B303" s="217"/>
      <c r="C303" s="217">
        <v>115</v>
      </c>
      <c r="D303" s="217"/>
      <c r="E303" s="219"/>
      <c r="F303" s="217">
        <v>118</v>
      </c>
      <c r="G303" s="217"/>
      <c r="H303" s="217">
        <v>118</v>
      </c>
      <c r="I303" s="217"/>
      <c r="J303" s="217">
        <v>118</v>
      </c>
      <c r="K303" s="217"/>
      <c r="L303" s="217" t="s">
        <v>374</v>
      </c>
      <c r="M303" s="217"/>
      <c r="N303" s="220"/>
      <c r="O303" s="230"/>
      <c r="P303" s="197" t="s">
        <v>554</v>
      </c>
    </row>
    <row r="304" spans="5:13" ht="12.75">
      <c r="E304" s="71"/>
      <c r="L304" s="21"/>
      <c r="M304" s="217"/>
    </row>
    <row r="305" spans="1:16" ht="12.75">
      <c r="A305" t="s">
        <v>118</v>
      </c>
      <c r="C305">
        <v>115</v>
      </c>
      <c r="E305" s="71"/>
      <c r="F305">
        <v>119</v>
      </c>
      <c r="H305">
        <v>118</v>
      </c>
      <c r="J305">
        <v>117</v>
      </c>
      <c r="L305" s="73" t="s">
        <v>374</v>
      </c>
      <c r="N305" s="21" t="s">
        <v>310</v>
      </c>
      <c r="O305" s="46">
        <v>32174</v>
      </c>
      <c r="P305" s="195" t="s">
        <v>118</v>
      </c>
    </row>
    <row r="306" spans="5:12" ht="12.75">
      <c r="E306" s="71"/>
      <c r="L306" s="21"/>
    </row>
    <row r="307" spans="1:16" ht="12.75">
      <c r="A307" t="s">
        <v>119</v>
      </c>
      <c r="C307">
        <v>115</v>
      </c>
      <c r="E307" s="71"/>
      <c r="F307">
        <v>115</v>
      </c>
      <c r="H307">
        <v>114</v>
      </c>
      <c r="J307">
        <v>113</v>
      </c>
      <c r="L307" s="73" t="s">
        <v>374</v>
      </c>
      <c r="N307" s="21" t="s">
        <v>307</v>
      </c>
      <c r="O307" s="46">
        <v>33635</v>
      </c>
      <c r="P307" s="195" t="s">
        <v>119</v>
      </c>
    </row>
    <row r="308" spans="5:12" ht="12.75">
      <c r="E308" s="71"/>
      <c r="L308" s="21"/>
    </row>
    <row r="309" spans="1:16" ht="12.75">
      <c r="A309" s="13" t="s">
        <v>119</v>
      </c>
      <c r="B309" s="13"/>
      <c r="C309" s="13">
        <v>230</v>
      </c>
      <c r="D309" s="13"/>
      <c r="E309" s="71">
        <v>238</v>
      </c>
      <c r="F309" s="13">
        <v>240</v>
      </c>
      <c r="G309" s="13" t="s">
        <v>31</v>
      </c>
      <c r="H309" s="13"/>
      <c r="I309" s="13"/>
      <c r="J309" s="13">
        <v>235</v>
      </c>
      <c r="K309" s="13" t="s">
        <v>32</v>
      </c>
      <c r="L309" s="24"/>
      <c r="M309" s="24"/>
      <c r="O309" s="47">
        <v>38691</v>
      </c>
      <c r="P309" s="183" t="s">
        <v>119</v>
      </c>
    </row>
    <row r="310" spans="1:16" s="13" customFormat="1" ht="12.75">
      <c r="A310"/>
      <c r="B310"/>
      <c r="C310"/>
      <c r="D310"/>
      <c r="E310" s="71"/>
      <c r="F310"/>
      <c r="G310"/>
      <c r="H310"/>
      <c r="I310"/>
      <c r="J310"/>
      <c r="K310"/>
      <c r="L310" s="21"/>
      <c r="M310" s="21"/>
      <c r="N310"/>
      <c r="O310" s="46" t="s">
        <v>0</v>
      </c>
      <c r="P310" s="195"/>
    </row>
    <row r="311" spans="1:16" ht="12.75">
      <c r="A311" s="13" t="s">
        <v>203</v>
      </c>
      <c r="B311" s="13"/>
      <c r="C311" s="13">
        <v>500</v>
      </c>
      <c r="D311" s="13"/>
      <c r="E311" s="71">
        <v>537.5</v>
      </c>
      <c r="F311" s="13">
        <v>550</v>
      </c>
      <c r="G311" s="13" t="s">
        <v>31</v>
      </c>
      <c r="H311" s="13"/>
      <c r="I311" s="13"/>
      <c r="J311" s="13">
        <v>525</v>
      </c>
      <c r="K311" s="13" t="s">
        <v>32</v>
      </c>
      <c r="L311" s="24"/>
      <c r="M311" s="24" t="s">
        <v>216</v>
      </c>
      <c r="O311" s="47">
        <v>37317</v>
      </c>
      <c r="P311" s="183" t="s">
        <v>203</v>
      </c>
    </row>
    <row r="312" spans="5:12" ht="12.75">
      <c r="E312" s="71"/>
      <c r="L312" s="21"/>
    </row>
    <row r="313" spans="1:16" ht="12.75">
      <c r="A313" t="s">
        <v>120</v>
      </c>
      <c r="C313">
        <v>115</v>
      </c>
      <c r="E313" s="71"/>
      <c r="F313">
        <v>118</v>
      </c>
      <c r="H313">
        <v>117</v>
      </c>
      <c r="J313">
        <v>116</v>
      </c>
      <c r="L313" s="73" t="s">
        <v>379</v>
      </c>
      <c r="O313" s="46">
        <v>33635</v>
      </c>
      <c r="P313" s="195" t="s">
        <v>120</v>
      </c>
    </row>
    <row r="314" spans="5:12" ht="12.75">
      <c r="E314" s="71"/>
      <c r="L314" s="21"/>
    </row>
    <row r="315" spans="1:16" ht="12.75">
      <c r="A315" t="s">
        <v>121</v>
      </c>
      <c r="C315">
        <v>230</v>
      </c>
      <c r="E315" s="71"/>
      <c r="F315">
        <v>239</v>
      </c>
      <c r="H315">
        <v>236</v>
      </c>
      <c r="J315">
        <v>234</v>
      </c>
      <c r="L315" s="73" t="s">
        <v>373</v>
      </c>
      <c r="N315" s="21" t="s">
        <v>307</v>
      </c>
      <c r="O315" s="46">
        <v>28703</v>
      </c>
      <c r="P315" s="197" t="s">
        <v>492</v>
      </c>
    </row>
    <row r="316" spans="1:16" s="13" customFormat="1" ht="12.75">
      <c r="A316"/>
      <c r="B316"/>
      <c r="C316"/>
      <c r="D316"/>
      <c r="E316" s="71"/>
      <c r="F316"/>
      <c r="G316"/>
      <c r="H316"/>
      <c r="I316"/>
      <c r="J316"/>
      <c r="K316"/>
      <c r="L316" s="21"/>
      <c r="M316" s="21"/>
      <c r="N316"/>
      <c r="O316" s="1"/>
      <c r="P316" s="195"/>
    </row>
    <row r="317" spans="1:16" s="13" customFormat="1" ht="12.75">
      <c r="A317" s="13" t="s">
        <v>122</v>
      </c>
      <c r="C317" s="13">
        <v>115</v>
      </c>
      <c r="E317" s="70"/>
      <c r="F317" s="13">
        <v>118</v>
      </c>
      <c r="H317" s="13">
        <v>118</v>
      </c>
      <c r="J317" s="13">
        <v>118</v>
      </c>
      <c r="L317" s="73" t="s">
        <v>387</v>
      </c>
      <c r="M317" s="24" t="s">
        <v>209</v>
      </c>
      <c r="N317" s="21"/>
      <c r="O317" s="47">
        <v>37683</v>
      </c>
      <c r="P317" s="183" t="s">
        <v>122</v>
      </c>
    </row>
    <row r="318" spans="1:16" ht="12.75">
      <c r="A318" s="13"/>
      <c r="B318" s="13"/>
      <c r="C318" s="13"/>
      <c r="D318" s="13"/>
      <c r="E318" s="70"/>
      <c r="F318" s="13"/>
      <c r="G318" s="13"/>
      <c r="H318" s="13"/>
      <c r="I318" s="13"/>
      <c r="J318" s="13"/>
      <c r="K318" s="13"/>
      <c r="L318" s="24"/>
      <c r="M318" s="24" t="s">
        <v>212</v>
      </c>
      <c r="O318" s="27"/>
      <c r="P318" s="183"/>
    </row>
    <row r="319" spans="1:16" ht="12.75">
      <c r="A319" t="s">
        <v>122</v>
      </c>
      <c r="C319">
        <v>230</v>
      </c>
      <c r="E319" s="71"/>
      <c r="F319">
        <v>239</v>
      </c>
      <c r="H319">
        <v>237</v>
      </c>
      <c r="J319">
        <v>235</v>
      </c>
      <c r="L319" s="73" t="s">
        <v>383</v>
      </c>
      <c r="O319" s="46">
        <v>33635</v>
      </c>
      <c r="P319" s="195" t="s">
        <v>122</v>
      </c>
    </row>
    <row r="320" spans="5:12" ht="12.75">
      <c r="E320" s="71"/>
      <c r="L320" s="21"/>
    </row>
    <row r="321" spans="1:16" ht="12.75">
      <c r="A321" t="s">
        <v>123</v>
      </c>
      <c r="C321">
        <v>57</v>
      </c>
      <c r="E321" s="71">
        <v>60.75</v>
      </c>
      <c r="F321">
        <v>62.5</v>
      </c>
      <c r="G321" t="s">
        <v>31</v>
      </c>
      <c r="J321">
        <v>59</v>
      </c>
      <c r="K321" t="s">
        <v>32</v>
      </c>
      <c r="L321" s="21"/>
      <c r="N321" t="s">
        <v>302</v>
      </c>
      <c r="O321" s="46">
        <v>28126</v>
      </c>
      <c r="P321" s="197" t="s">
        <v>493</v>
      </c>
    </row>
    <row r="322" spans="5:12" ht="12.75">
      <c r="E322" s="71"/>
      <c r="L322" s="21"/>
    </row>
    <row r="323" spans="1:16" ht="12.75">
      <c r="A323" t="s">
        <v>123</v>
      </c>
      <c r="C323">
        <v>115</v>
      </c>
      <c r="E323" s="71"/>
      <c r="F323">
        <v>118</v>
      </c>
      <c r="H323">
        <v>117</v>
      </c>
      <c r="J323">
        <v>116</v>
      </c>
      <c r="L323" s="73" t="s">
        <v>374</v>
      </c>
      <c r="O323" s="46">
        <v>33635</v>
      </c>
      <c r="P323" s="197" t="s">
        <v>493</v>
      </c>
    </row>
    <row r="324" spans="5:12" ht="12.75">
      <c r="E324" s="71"/>
      <c r="L324" s="21"/>
    </row>
    <row r="325" spans="1:16" ht="12.75">
      <c r="A325" t="s">
        <v>124</v>
      </c>
      <c r="C325">
        <v>500</v>
      </c>
      <c r="E325" s="71">
        <v>540</v>
      </c>
      <c r="F325">
        <v>550</v>
      </c>
      <c r="G325" t="s">
        <v>31</v>
      </c>
      <c r="J325">
        <v>530</v>
      </c>
      <c r="K325" t="s">
        <v>32</v>
      </c>
      <c r="L325" s="21"/>
      <c r="M325" s="21" t="s">
        <v>96</v>
      </c>
      <c r="O325" s="46">
        <v>31809</v>
      </c>
      <c r="P325" s="197" t="s">
        <v>494</v>
      </c>
    </row>
    <row r="326" spans="5:15" ht="12.75">
      <c r="E326" s="71"/>
      <c r="L326" s="21"/>
      <c r="O326" s="46"/>
    </row>
    <row r="327" spans="1:16" ht="12.75">
      <c r="A327" t="s">
        <v>125</v>
      </c>
      <c r="C327">
        <v>500</v>
      </c>
      <c r="E327" s="71">
        <v>537.5</v>
      </c>
      <c r="F327">
        <v>550</v>
      </c>
      <c r="G327" t="s">
        <v>31</v>
      </c>
      <c r="J327">
        <v>525</v>
      </c>
      <c r="K327" t="s">
        <v>32</v>
      </c>
      <c r="L327" s="21"/>
      <c r="N327" t="s">
        <v>302</v>
      </c>
      <c r="O327" s="46">
        <v>34366</v>
      </c>
      <c r="P327" s="195" t="s">
        <v>125</v>
      </c>
    </row>
    <row r="328" spans="5:12" ht="12.75">
      <c r="E328" s="71"/>
      <c r="L328" s="21"/>
    </row>
    <row r="329" spans="1:16" ht="12.75">
      <c r="A329" t="s">
        <v>126</v>
      </c>
      <c r="C329">
        <v>230</v>
      </c>
      <c r="E329" s="71"/>
      <c r="F329">
        <v>240</v>
      </c>
      <c r="H329">
        <v>238</v>
      </c>
      <c r="J329">
        <v>236</v>
      </c>
      <c r="L329" s="73" t="s">
        <v>379</v>
      </c>
      <c r="O329" s="46">
        <v>29587</v>
      </c>
      <c r="P329" s="195" t="s">
        <v>126</v>
      </c>
    </row>
    <row r="330" spans="5:12" ht="12.75">
      <c r="E330" s="71"/>
      <c r="L330" s="21"/>
    </row>
    <row r="331" spans="1:16" ht="12.75">
      <c r="A331" t="s">
        <v>127</v>
      </c>
      <c r="C331">
        <v>500</v>
      </c>
      <c r="E331" s="71">
        <v>540</v>
      </c>
      <c r="F331">
        <v>550</v>
      </c>
      <c r="G331" t="s">
        <v>31</v>
      </c>
      <c r="J331">
        <v>530</v>
      </c>
      <c r="K331" t="s">
        <v>32</v>
      </c>
      <c r="L331" s="21"/>
      <c r="M331" s="21" t="s">
        <v>96</v>
      </c>
      <c r="N331" s="24" t="s">
        <v>300</v>
      </c>
      <c r="O331" s="46">
        <v>33270</v>
      </c>
      <c r="P331" s="197" t="s">
        <v>126</v>
      </c>
    </row>
    <row r="332" spans="5:12" ht="12.75">
      <c r="E332" s="71"/>
      <c r="L332" s="21"/>
    </row>
    <row r="333" spans="1:16" ht="12.75">
      <c r="A333" t="s">
        <v>128</v>
      </c>
      <c r="C333">
        <v>230</v>
      </c>
      <c r="E333" s="71">
        <v>236</v>
      </c>
      <c r="F333">
        <v>242</v>
      </c>
      <c r="G333" t="s">
        <v>31</v>
      </c>
      <c r="J333">
        <v>230</v>
      </c>
      <c r="K333" t="s">
        <v>32</v>
      </c>
      <c r="L333" s="21"/>
      <c r="M333" s="21" t="s">
        <v>129</v>
      </c>
      <c r="N333" s="24" t="s">
        <v>300</v>
      </c>
      <c r="O333" s="46">
        <v>34029</v>
      </c>
      <c r="P333" s="197" t="s">
        <v>495</v>
      </c>
    </row>
    <row r="334" spans="5:12" ht="12.75">
      <c r="E334" s="71"/>
      <c r="L334" s="21"/>
    </row>
    <row r="335" spans="1:16" ht="12.75">
      <c r="A335" t="s">
        <v>128</v>
      </c>
      <c r="C335">
        <v>500</v>
      </c>
      <c r="E335" s="71">
        <v>535</v>
      </c>
      <c r="F335">
        <v>550</v>
      </c>
      <c r="G335" t="s">
        <v>31</v>
      </c>
      <c r="J335">
        <v>520</v>
      </c>
      <c r="K335" t="s">
        <v>32</v>
      </c>
      <c r="L335" s="21"/>
      <c r="O335" s="46">
        <v>31717</v>
      </c>
      <c r="P335" s="197" t="s">
        <v>495</v>
      </c>
    </row>
    <row r="336" spans="1:16" s="13" customFormat="1" ht="12.75">
      <c r="A336"/>
      <c r="B336"/>
      <c r="C336"/>
      <c r="D336"/>
      <c r="E336" s="71"/>
      <c r="F336"/>
      <c r="G336"/>
      <c r="H336"/>
      <c r="I336"/>
      <c r="J336"/>
      <c r="K336"/>
      <c r="L336" s="21"/>
      <c r="M336" s="21"/>
      <c r="N336"/>
      <c r="O336" s="1"/>
      <c r="P336" s="195"/>
    </row>
    <row r="337" spans="1:16" s="13" customFormat="1" ht="12.75">
      <c r="A337" s="13" t="s">
        <v>130</v>
      </c>
      <c r="C337" s="13">
        <v>69</v>
      </c>
      <c r="E337" s="70"/>
      <c r="F337" s="13">
        <v>69</v>
      </c>
      <c r="H337" s="13">
        <v>69</v>
      </c>
      <c r="J337" s="13">
        <v>69</v>
      </c>
      <c r="L337" s="73" t="s">
        <v>374</v>
      </c>
      <c r="M337" s="24" t="s">
        <v>214</v>
      </c>
      <c r="N337"/>
      <c r="O337" s="47">
        <v>37714</v>
      </c>
      <c r="P337" s="197" t="s">
        <v>496</v>
      </c>
    </row>
    <row r="338" spans="1:16" s="12" customFormat="1" ht="12.75">
      <c r="A338" s="13"/>
      <c r="B338" s="13"/>
      <c r="C338" s="13"/>
      <c r="D338" s="13"/>
      <c r="E338" s="70"/>
      <c r="F338" s="13"/>
      <c r="G338" s="13"/>
      <c r="H338" s="13"/>
      <c r="I338" s="13"/>
      <c r="J338" s="13"/>
      <c r="K338" s="13"/>
      <c r="L338" s="24"/>
      <c r="M338" s="24"/>
      <c r="N338"/>
      <c r="O338" s="27"/>
      <c r="P338" s="183"/>
    </row>
    <row r="339" spans="1:16" ht="12.75">
      <c r="A339" s="13" t="s">
        <v>130</v>
      </c>
      <c r="B339" s="13"/>
      <c r="C339" s="13">
        <v>115</v>
      </c>
      <c r="D339" s="13"/>
      <c r="E339" s="71">
        <v>115</v>
      </c>
      <c r="F339" s="13">
        <v>120</v>
      </c>
      <c r="G339" s="13" t="s">
        <v>31</v>
      </c>
      <c r="H339" s="13" t="s">
        <v>0</v>
      </c>
      <c r="I339" s="13"/>
      <c r="J339" s="13">
        <v>112</v>
      </c>
      <c r="K339" s="13" t="s">
        <v>32</v>
      </c>
      <c r="L339" s="24"/>
      <c r="M339" s="24"/>
      <c r="O339" s="47">
        <v>38416</v>
      </c>
      <c r="P339" s="197" t="s">
        <v>496</v>
      </c>
    </row>
    <row r="340" spans="5:12" ht="12.75">
      <c r="E340" s="71"/>
      <c r="L340" s="21"/>
    </row>
    <row r="341" spans="1:16" s="13" customFormat="1" ht="12.75">
      <c r="A341" s="191" t="s">
        <v>555</v>
      </c>
      <c r="B341" s="220"/>
      <c r="C341" s="220">
        <v>230</v>
      </c>
      <c r="D341" s="220"/>
      <c r="E341" s="231">
        <v>238</v>
      </c>
      <c r="F341" s="220">
        <v>242</v>
      </c>
      <c r="G341" s="191" t="s">
        <v>31</v>
      </c>
      <c r="H341" s="220"/>
      <c r="I341" s="220"/>
      <c r="J341" s="220">
        <v>235</v>
      </c>
      <c r="K341" s="191" t="s">
        <v>32</v>
      </c>
      <c r="L341" s="232"/>
      <c r="M341" s="217"/>
      <c r="N341" s="220"/>
      <c r="O341" s="224">
        <v>44551</v>
      </c>
      <c r="P341" s="197" t="s">
        <v>556</v>
      </c>
    </row>
    <row r="342" spans="5:16" s="13" customFormat="1" ht="12.75">
      <c r="E342" s="70"/>
      <c r="L342" s="73"/>
      <c r="M342" s="41" t="s">
        <v>0</v>
      </c>
      <c r="N342" s="24"/>
      <c r="O342" s="47"/>
      <c r="P342" s="197"/>
    </row>
    <row r="343" spans="1:16" ht="12.75">
      <c r="A343" t="s">
        <v>131</v>
      </c>
      <c r="C343">
        <v>500</v>
      </c>
      <c r="E343" s="71">
        <v>540</v>
      </c>
      <c r="F343">
        <v>550</v>
      </c>
      <c r="G343" t="s">
        <v>31</v>
      </c>
      <c r="J343">
        <v>530</v>
      </c>
      <c r="K343" t="s">
        <v>32</v>
      </c>
      <c r="L343" s="21"/>
      <c r="M343" s="41"/>
      <c r="N343" s="24"/>
      <c r="O343" s="46">
        <v>34366</v>
      </c>
      <c r="P343" s="195" t="s">
        <v>131</v>
      </c>
    </row>
    <row r="344" spans="5:16" s="21" customFormat="1" ht="12.75">
      <c r="E344" s="71"/>
      <c r="N344" s="217"/>
      <c r="O344" s="26"/>
      <c r="P344" s="196"/>
    </row>
    <row r="345" spans="1:16" s="21" customFormat="1" ht="12.75">
      <c r="A345" s="191" t="s">
        <v>131</v>
      </c>
      <c r="B345" s="220"/>
      <c r="C345" s="220">
        <v>230</v>
      </c>
      <c r="D345" s="220"/>
      <c r="E345" s="219">
        <v>238</v>
      </c>
      <c r="F345" s="220">
        <v>240</v>
      </c>
      <c r="G345" s="220" t="s">
        <v>31</v>
      </c>
      <c r="H345" s="220"/>
      <c r="I345" s="220"/>
      <c r="J345" s="220">
        <v>235</v>
      </c>
      <c r="K345" s="220" t="s">
        <v>32</v>
      </c>
      <c r="L345" s="220"/>
      <c r="M345" s="217"/>
      <c r="N345" s="217"/>
      <c r="O345" s="224">
        <v>44562</v>
      </c>
      <c r="P345" s="229" t="s">
        <v>131</v>
      </c>
    </row>
    <row r="346" spans="5:13" ht="12.75">
      <c r="E346" s="71"/>
      <c r="L346" s="21"/>
      <c r="M346" s="220"/>
    </row>
    <row r="347" spans="1:16" ht="12.75">
      <c r="A347" t="s">
        <v>132</v>
      </c>
      <c r="C347">
        <v>115</v>
      </c>
      <c r="E347" s="71"/>
      <c r="F347">
        <v>118</v>
      </c>
      <c r="H347">
        <v>117</v>
      </c>
      <c r="J347">
        <v>116</v>
      </c>
      <c r="L347" s="73" t="s">
        <v>375</v>
      </c>
      <c r="N347" s="24" t="s">
        <v>300</v>
      </c>
      <c r="O347" s="46">
        <v>33635</v>
      </c>
      <c r="P347" s="195" t="s">
        <v>132</v>
      </c>
    </row>
    <row r="348" spans="5:12" ht="12.75">
      <c r="E348" s="71"/>
      <c r="L348" s="21"/>
    </row>
    <row r="349" spans="1:16" ht="12.75">
      <c r="A349" s="21" t="s">
        <v>133</v>
      </c>
      <c r="B349" s="21"/>
      <c r="C349" s="21">
        <v>69</v>
      </c>
      <c r="D349" s="21"/>
      <c r="E349" s="71">
        <v>69.5</v>
      </c>
      <c r="F349" s="21">
        <v>72</v>
      </c>
      <c r="G349" s="21" t="s">
        <v>31</v>
      </c>
      <c r="H349" s="21"/>
      <c r="I349" s="21"/>
      <c r="J349" s="21">
        <v>67</v>
      </c>
      <c r="K349" s="21" t="s">
        <v>32</v>
      </c>
      <c r="L349" s="73"/>
      <c r="N349" s="24" t="s">
        <v>300</v>
      </c>
      <c r="O349" s="42">
        <v>41865</v>
      </c>
      <c r="P349" s="196" t="s">
        <v>133</v>
      </c>
    </row>
    <row r="350" spans="5:12" ht="12.75">
      <c r="E350" s="71"/>
      <c r="L350" s="21"/>
    </row>
    <row r="351" spans="1:16" ht="12.75">
      <c r="A351" t="s">
        <v>133</v>
      </c>
      <c r="C351">
        <v>115</v>
      </c>
      <c r="E351" s="71"/>
      <c r="F351">
        <v>116</v>
      </c>
      <c r="H351">
        <v>116</v>
      </c>
      <c r="J351">
        <v>116</v>
      </c>
      <c r="L351" s="73" t="s">
        <v>388</v>
      </c>
      <c r="N351" s="24" t="s">
        <v>304</v>
      </c>
      <c r="O351" s="46">
        <v>30682</v>
      </c>
      <c r="P351" s="195" t="s">
        <v>133</v>
      </c>
    </row>
    <row r="352" spans="5:12" ht="12.75">
      <c r="E352" s="71"/>
      <c r="L352" s="21"/>
    </row>
    <row r="353" spans="1:16" ht="12.75">
      <c r="A353" t="s">
        <v>133</v>
      </c>
      <c r="C353">
        <v>230</v>
      </c>
      <c r="E353" s="71">
        <v>236</v>
      </c>
      <c r="F353">
        <v>242</v>
      </c>
      <c r="G353" t="s">
        <v>31</v>
      </c>
      <c r="J353">
        <v>230</v>
      </c>
      <c r="K353" t="s">
        <v>32</v>
      </c>
      <c r="L353" s="21"/>
      <c r="O353" s="46">
        <v>33270</v>
      </c>
      <c r="P353" s="195" t="s">
        <v>133</v>
      </c>
    </row>
    <row r="354" spans="5:12" ht="12.75">
      <c r="E354" s="71"/>
      <c r="L354" s="21"/>
    </row>
    <row r="355" spans="1:16" ht="12.75">
      <c r="A355" t="s">
        <v>134</v>
      </c>
      <c r="C355">
        <v>115</v>
      </c>
      <c r="E355" s="71"/>
      <c r="F355">
        <v>118</v>
      </c>
      <c r="H355">
        <v>117</v>
      </c>
      <c r="J355">
        <v>116</v>
      </c>
      <c r="L355" s="73" t="s">
        <v>374</v>
      </c>
      <c r="O355" s="46">
        <v>33635</v>
      </c>
      <c r="P355" s="197" t="s">
        <v>497</v>
      </c>
    </row>
    <row r="356" spans="5:12" ht="12.75">
      <c r="E356" s="71"/>
      <c r="L356" s="21"/>
    </row>
    <row r="357" spans="1:16" ht="12.75">
      <c r="A357" t="s">
        <v>135</v>
      </c>
      <c r="C357">
        <v>115</v>
      </c>
      <c r="E357" s="71"/>
      <c r="F357">
        <v>119</v>
      </c>
      <c r="H357">
        <v>118</v>
      </c>
      <c r="J357">
        <v>117</v>
      </c>
      <c r="L357" s="73" t="s">
        <v>374</v>
      </c>
      <c r="O357" s="46">
        <v>31809</v>
      </c>
      <c r="P357" s="195" t="s">
        <v>135</v>
      </c>
    </row>
    <row r="358" spans="5:15" ht="12.75">
      <c r="E358" s="71"/>
      <c r="L358" s="21"/>
      <c r="O358" s="46"/>
    </row>
    <row r="359" spans="1:16" ht="12.75">
      <c r="A359" s="24" t="s">
        <v>226</v>
      </c>
      <c r="B359" s="24"/>
      <c r="C359" s="24">
        <v>230</v>
      </c>
      <c r="D359" s="24"/>
      <c r="E359" s="71">
        <v>239.5</v>
      </c>
      <c r="F359" s="24">
        <v>242</v>
      </c>
      <c r="G359" s="24" t="s">
        <v>31</v>
      </c>
      <c r="H359" s="24"/>
      <c r="I359" s="24"/>
      <c r="J359" s="24">
        <v>237</v>
      </c>
      <c r="K359" s="24" t="s">
        <v>32</v>
      </c>
      <c r="L359" s="24"/>
      <c r="M359" s="24"/>
      <c r="O359" s="43">
        <v>41621</v>
      </c>
      <c r="P359" s="197" t="s">
        <v>498</v>
      </c>
    </row>
    <row r="360" spans="5:12" ht="12.75">
      <c r="E360" s="71"/>
      <c r="L360" s="21"/>
    </row>
    <row r="361" spans="1:16" ht="12.75">
      <c r="A361" t="s">
        <v>136</v>
      </c>
      <c r="C361">
        <v>115</v>
      </c>
      <c r="E361" s="71"/>
      <c r="F361">
        <v>119</v>
      </c>
      <c r="H361">
        <v>118</v>
      </c>
      <c r="J361">
        <v>117</v>
      </c>
      <c r="L361" s="73" t="s">
        <v>374</v>
      </c>
      <c r="O361" s="46">
        <v>33635</v>
      </c>
      <c r="P361" s="195" t="s">
        <v>136</v>
      </c>
    </row>
    <row r="362" spans="5:12" ht="12.75">
      <c r="E362" s="71"/>
      <c r="L362" s="21"/>
    </row>
    <row r="363" spans="1:16" ht="12.75">
      <c r="A363" t="s">
        <v>136</v>
      </c>
      <c r="C363">
        <v>230</v>
      </c>
      <c r="E363" s="71">
        <v>236</v>
      </c>
      <c r="F363">
        <v>242</v>
      </c>
      <c r="G363" t="s">
        <v>31</v>
      </c>
      <c r="J363">
        <v>230</v>
      </c>
      <c r="K363" t="s">
        <v>32</v>
      </c>
      <c r="L363" s="21"/>
      <c r="N363" s="21" t="s">
        <v>289</v>
      </c>
      <c r="O363" s="46">
        <v>31048</v>
      </c>
      <c r="P363" s="195" t="s">
        <v>136</v>
      </c>
    </row>
    <row r="364" spans="5:12" ht="12.75">
      <c r="E364" s="71"/>
      <c r="L364" s="21"/>
    </row>
    <row r="365" spans="1:16" ht="12.75">
      <c r="A365" t="s">
        <v>137</v>
      </c>
      <c r="C365">
        <v>69</v>
      </c>
      <c r="E365" s="71"/>
      <c r="F365">
        <v>70</v>
      </c>
      <c r="H365">
        <v>69</v>
      </c>
      <c r="J365">
        <v>68</v>
      </c>
      <c r="L365" s="73" t="s">
        <v>389</v>
      </c>
      <c r="N365" s="21" t="s">
        <v>289</v>
      </c>
      <c r="O365" s="46">
        <v>29037</v>
      </c>
      <c r="P365" s="195" t="s">
        <v>137</v>
      </c>
    </row>
    <row r="366" spans="5:12" ht="12.75">
      <c r="E366" s="71"/>
      <c r="L366" s="21"/>
    </row>
    <row r="367" spans="1:16" ht="12.75">
      <c r="A367" t="s">
        <v>137</v>
      </c>
      <c r="C367">
        <v>115</v>
      </c>
      <c r="E367" s="71"/>
      <c r="F367">
        <v>119</v>
      </c>
      <c r="H367">
        <v>118</v>
      </c>
      <c r="J367">
        <v>117</v>
      </c>
      <c r="L367" s="73" t="s">
        <v>381</v>
      </c>
      <c r="O367" s="46">
        <v>24167</v>
      </c>
      <c r="P367" s="195" t="s">
        <v>137</v>
      </c>
    </row>
    <row r="368" spans="5:12" ht="12.75">
      <c r="E368" s="71"/>
      <c r="L368" s="21"/>
    </row>
    <row r="369" spans="1:16" ht="12.75">
      <c r="A369" t="s">
        <v>137</v>
      </c>
      <c r="C369">
        <v>230</v>
      </c>
      <c r="E369" s="71"/>
      <c r="F369">
        <v>239</v>
      </c>
      <c r="H369">
        <v>236</v>
      </c>
      <c r="J369">
        <v>234</v>
      </c>
      <c r="L369" s="73" t="s">
        <v>378</v>
      </c>
      <c r="N369" s="24" t="s">
        <v>300</v>
      </c>
      <c r="O369" s="46">
        <v>29983</v>
      </c>
      <c r="P369" s="195" t="s">
        <v>137</v>
      </c>
    </row>
    <row r="370" spans="5:12" ht="12.75">
      <c r="E370" s="71"/>
      <c r="L370" s="21"/>
    </row>
    <row r="371" spans="1:16" ht="12.75">
      <c r="A371" t="s">
        <v>138</v>
      </c>
      <c r="C371">
        <v>69</v>
      </c>
      <c r="E371" s="71">
        <v>70.75</v>
      </c>
      <c r="F371">
        <v>72.5</v>
      </c>
      <c r="G371" t="s">
        <v>31</v>
      </c>
      <c r="J371">
        <v>69</v>
      </c>
      <c r="K371" t="s">
        <v>32</v>
      </c>
      <c r="L371" s="21"/>
      <c r="N371" s="24" t="s">
        <v>300</v>
      </c>
      <c r="O371" s="46">
        <v>33270</v>
      </c>
      <c r="P371" s="195" t="s">
        <v>138</v>
      </c>
    </row>
    <row r="372" spans="5:12" ht="12.75">
      <c r="E372" s="71"/>
      <c r="L372" s="21"/>
    </row>
    <row r="373" spans="1:16" ht="12.75">
      <c r="A373" t="s">
        <v>138</v>
      </c>
      <c r="C373">
        <v>230</v>
      </c>
      <c r="E373" s="71">
        <v>236</v>
      </c>
      <c r="F373">
        <v>242</v>
      </c>
      <c r="G373" t="s">
        <v>31</v>
      </c>
      <c r="J373">
        <v>230</v>
      </c>
      <c r="K373" t="s">
        <v>32</v>
      </c>
      <c r="L373" s="21"/>
      <c r="O373" s="46">
        <v>31048</v>
      </c>
      <c r="P373" s="195" t="s">
        <v>138</v>
      </c>
    </row>
    <row r="374" spans="5:12" ht="12.75">
      <c r="E374" s="71"/>
      <c r="L374" s="21"/>
    </row>
    <row r="375" spans="1:16" ht="12.75">
      <c r="A375" t="s">
        <v>139</v>
      </c>
      <c r="C375">
        <v>69</v>
      </c>
      <c r="E375" s="71">
        <v>71</v>
      </c>
      <c r="F375">
        <v>73</v>
      </c>
      <c r="G375" t="s">
        <v>31</v>
      </c>
      <c r="J375">
        <v>69</v>
      </c>
      <c r="K375" t="s">
        <v>32</v>
      </c>
      <c r="L375" s="21"/>
      <c r="O375" s="46">
        <v>32174</v>
      </c>
      <c r="P375" s="197" t="s">
        <v>499</v>
      </c>
    </row>
    <row r="376" spans="5:12" ht="12.75">
      <c r="E376" s="71"/>
      <c r="L376" s="21"/>
    </row>
    <row r="377" spans="1:16" ht="12.75">
      <c r="A377" t="s">
        <v>140</v>
      </c>
      <c r="C377">
        <v>115</v>
      </c>
      <c r="E377" s="71"/>
      <c r="F377">
        <v>120</v>
      </c>
      <c r="H377">
        <v>119</v>
      </c>
      <c r="J377">
        <v>118</v>
      </c>
      <c r="L377" s="73" t="s">
        <v>390</v>
      </c>
      <c r="M377" s="21" t="s">
        <v>40</v>
      </c>
      <c r="O377" s="46">
        <v>32174</v>
      </c>
      <c r="P377" s="197" t="s">
        <v>500</v>
      </c>
    </row>
    <row r="378" spans="5:12" ht="12.75">
      <c r="E378" s="71"/>
      <c r="L378" s="21"/>
    </row>
    <row r="379" spans="1:16" ht="12.75">
      <c r="A379" t="s">
        <v>140</v>
      </c>
      <c r="C379">
        <v>115</v>
      </c>
      <c r="E379" s="71"/>
      <c r="F379">
        <v>119</v>
      </c>
      <c r="H379">
        <v>118</v>
      </c>
      <c r="J379">
        <v>117</v>
      </c>
      <c r="L379" s="73" t="s">
        <v>390</v>
      </c>
      <c r="M379" s="21" t="s">
        <v>41</v>
      </c>
      <c r="O379" s="46">
        <v>32174</v>
      </c>
      <c r="P379" s="197" t="s">
        <v>500</v>
      </c>
    </row>
    <row r="380" spans="5:12" ht="12.75">
      <c r="E380" s="71"/>
      <c r="L380" s="21"/>
    </row>
    <row r="381" spans="1:16" ht="12.75">
      <c r="A381" t="s">
        <v>140</v>
      </c>
      <c r="C381">
        <v>500</v>
      </c>
      <c r="E381" s="71">
        <v>540</v>
      </c>
      <c r="F381">
        <v>550</v>
      </c>
      <c r="G381" t="s">
        <v>31</v>
      </c>
      <c r="J381">
        <v>530</v>
      </c>
      <c r="K381" t="s">
        <v>32</v>
      </c>
      <c r="L381" s="21"/>
      <c r="O381" s="46">
        <v>31809</v>
      </c>
      <c r="P381" s="197" t="s">
        <v>500</v>
      </c>
    </row>
    <row r="382" spans="5:12" ht="12.75">
      <c r="E382" s="71"/>
      <c r="L382" s="21"/>
    </row>
    <row r="383" spans="1:16" ht="12.75">
      <c r="A383" t="s">
        <v>141</v>
      </c>
      <c r="C383">
        <v>115</v>
      </c>
      <c r="E383" s="71"/>
      <c r="F383">
        <v>117</v>
      </c>
      <c r="H383">
        <v>116</v>
      </c>
      <c r="J383">
        <v>115</v>
      </c>
      <c r="L383" s="73" t="s">
        <v>374</v>
      </c>
      <c r="O383" s="46">
        <v>33635</v>
      </c>
      <c r="P383" s="195" t="s">
        <v>141</v>
      </c>
    </row>
    <row r="384" spans="1:16" s="13" customFormat="1" ht="12.75">
      <c r="A384"/>
      <c r="B384"/>
      <c r="C384"/>
      <c r="D384"/>
      <c r="E384" s="71"/>
      <c r="F384"/>
      <c r="G384"/>
      <c r="H384"/>
      <c r="I384"/>
      <c r="J384"/>
      <c r="K384"/>
      <c r="L384" s="21"/>
      <c r="M384" s="21"/>
      <c r="N384"/>
      <c r="O384" s="46"/>
      <c r="P384" s="195"/>
    </row>
    <row r="385" spans="1:16" ht="12.75">
      <c r="A385" s="13" t="s">
        <v>141</v>
      </c>
      <c r="B385" s="13"/>
      <c r="C385" s="13">
        <v>230</v>
      </c>
      <c r="D385" s="13"/>
      <c r="E385" s="71">
        <v>236</v>
      </c>
      <c r="F385" s="13">
        <v>242</v>
      </c>
      <c r="G385" s="13" t="s">
        <v>31</v>
      </c>
      <c r="H385" s="13"/>
      <c r="I385" s="13"/>
      <c r="J385" s="13">
        <v>230</v>
      </c>
      <c r="K385" s="13" t="s">
        <v>32</v>
      </c>
      <c r="L385" s="24"/>
      <c r="M385" s="24"/>
      <c r="N385" s="24" t="s">
        <v>304</v>
      </c>
      <c r="O385" s="47">
        <v>36586</v>
      </c>
      <c r="P385" s="183" t="s">
        <v>141</v>
      </c>
    </row>
    <row r="386" spans="5:12" ht="12.75">
      <c r="E386" s="71"/>
      <c r="L386" s="21"/>
    </row>
    <row r="387" spans="1:16" ht="12.75">
      <c r="A387" t="s">
        <v>142</v>
      </c>
      <c r="C387">
        <v>115</v>
      </c>
      <c r="E387" s="71"/>
      <c r="F387">
        <v>119</v>
      </c>
      <c r="H387">
        <v>118</v>
      </c>
      <c r="J387">
        <v>117</v>
      </c>
      <c r="L387" s="73" t="s">
        <v>379</v>
      </c>
      <c r="N387" s="24" t="s">
        <v>300</v>
      </c>
      <c r="O387" s="46">
        <v>33635</v>
      </c>
      <c r="P387" s="195" t="s">
        <v>142</v>
      </c>
    </row>
    <row r="388" spans="5:14" ht="12.75">
      <c r="E388" s="71"/>
      <c r="L388" s="21"/>
      <c r="N388" s="24"/>
    </row>
    <row r="389" spans="1:16" ht="12.75">
      <c r="A389" t="s">
        <v>142</v>
      </c>
      <c r="C389">
        <v>230</v>
      </c>
      <c r="E389" s="71">
        <v>236</v>
      </c>
      <c r="F389">
        <v>242</v>
      </c>
      <c r="G389" t="s">
        <v>31</v>
      </c>
      <c r="J389">
        <v>230</v>
      </c>
      <c r="K389" t="s">
        <v>32</v>
      </c>
      <c r="L389" s="21"/>
      <c r="N389" s="24" t="s">
        <v>286</v>
      </c>
      <c r="O389" s="46">
        <v>29221</v>
      </c>
      <c r="P389" s="195" t="s">
        <v>142</v>
      </c>
    </row>
    <row r="390" spans="1:16" s="13" customFormat="1" ht="12.75">
      <c r="A390"/>
      <c r="B390"/>
      <c r="C390"/>
      <c r="D390"/>
      <c r="E390" s="71"/>
      <c r="F390"/>
      <c r="G390"/>
      <c r="H390"/>
      <c r="I390"/>
      <c r="J390"/>
      <c r="K390"/>
      <c r="L390" s="21"/>
      <c r="M390" s="21"/>
      <c r="N390"/>
      <c r="O390" s="46"/>
      <c r="P390" s="195"/>
    </row>
    <row r="391" spans="1:16" ht="12.75">
      <c r="A391" s="13" t="s">
        <v>195</v>
      </c>
      <c r="B391" s="13"/>
      <c r="C391" s="13">
        <v>115</v>
      </c>
      <c r="D391" s="13"/>
      <c r="E391" s="70"/>
      <c r="F391" s="24">
        <v>117</v>
      </c>
      <c r="G391" s="24"/>
      <c r="H391" s="24">
        <v>117</v>
      </c>
      <c r="I391" s="24"/>
      <c r="J391" s="24">
        <v>117</v>
      </c>
      <c r="K391" s="13"/>
      <c r="L391" s="73" t="s">
        <v>374</v>
      </c>
      <c r="N391" s="24" t="s">
        <v>300</v>
      </c>
      <c r="O391" s="47">
        <v>36586</v>
      </c>
      <c r="P391" s="197" t="s">
        <v>501</v>
      </c>
    </row>
    <row r="392" spans="5:12" ht="12.75">
      <c r="E392" s="71"/>
      <c r="L392" s="21"/>
    </row>
    <row r="393" spans="1:16" ht="12.75">
      <c r="A393" t="s">
        <v>143</v>
      </c>
      <c r="C393">
        <v>69</v>
      </c>
      <c r="E393" s="71"/>
      <c r="F393">
        <v>69.5</v>
      </c>
      <c r="H393">
        <v>69</v>
      </c>
      <c r="J393">
        <v>68.5</v>
      </c>
      <c r="L393" s="73" t="s">
        <v>391</v>
      </c>
      <c r="N393" s="24" t="s">
        <v>300</v>
      </c>
      <c r="O393" s="46">
        <v>27395</v>
      </c>
      <c r="P393" s="195" t="s">
        <v>143</v>
      </c>
    </row>
    <row r="394" spans="5:12" ht="12.75">
      <c r="E394" s="71"/>
      <c r="L394" s="21"/>
    </row>
    <row r="395" spans="1:16" ht="12.75">
      <c r="A395" t="s">
        <v>143</v>
      </c>
      <c r="C395">
        <v>230</v>
      </c>
      <c r="E395" s="71"/>
      <c r="F395">
        <v>239</v>
      </c>
      <c r="H395">
        <v>236</v>
      </c>
      <c r="J395">
        <v>234</v>
      </c>
      <c r="L395" s="73" t="s">
        <v>386</v>
      </c>
      <c r="O395" s="46">
        <v>33635</v>
      </c>
      <c r="P395" s="195" t="s">
        <v>143</v>
      </c>
    </row>
    <row r="396" spans="5:12" ht="12.75">
      <c r="E396" s="71"/>
      <c r="L396" s="21"/>
    </row>
    <row r="397" spans="1:16" ht="12.75">
      <c r="A397" t="s">
        <v>144</v>
      </c>
      <c r="C397">
        <v>230</v>
      </c>
      <c r="E397" s="71">
        <v>238.5</v>
      </c>
      <c r="F397">
        <v>242</v>
      </c>
      <c r="G397" t="s">
        <v>31</v>
      </c>
      <c r="J397" s="21">
        <v>235</v>
      </c>
      <c r="K397" s="21" t="s">
        <v>32</v>
      </c>
      <c r="L397" s="21"/>
      <c r="O397" s="42">
        <v>41621</v>
      </c>
      <c r="P397" s="195" t="s">
        <v>144</v>
      </c>
    </row>
    <row r="398" spans="5:12" ht="12.75">
      <c r="E398" s="71"/>
      <c r="L398" s="21"/>
    </row>
    <row r="399" spans="1:16" ht="12.75">
      <c r="A399" t="s">
        <v>144</v>
      </c>
      <c r="C399">
        <v>500</v>
      </c>
      <c r="E399" s="71">
        <v>535</v>
      </c>
      <c r="F399">
        <v>550</v>
      </c>
      <c r="G399" t="s">
        <v>31</v>
      </c>
      <c r="J399">
        <v>520</v>
      </c>
      <c r="K399" t="s">
        <v>32</v>
      </c>
      <c r="L399" s="21"/>
      <c r="O399" s="46">
        <v>31048</v>
      </c>
      <c r="P399" s="195" t="s">
        <v>144</v>
      </c>
    </row>
    <row r="400" spans="1:16" s="13" customFormat="1" ht="12.75">
      <c r="A400"/>
      <c r="B400"/>
      <c r="C400"/>
      <c r="D400"/>
      <c r="E400" s="71"/>
      <c r="F400"/>
      <c r="G400"/>
      <c r="H400"/>
      <c r="I400"/>
      <c r="J400"/>
      <c r="K400"/>
      <c r="L400" s="21"/>
      <c r="M400" s="21"/>
      <c r="N400"/>
      <c r="O400" s="46"/>
      <c r="P400" s="195"/>
    </row>
    <row r="401" spans="1:16" ht="12" customHeight="1">
      <c r="A401" s="13" t="s">
        <v>196</v>
      </c>
      <c r="B401" s="13"/>
      <c r="C401" s="13">
        <v>500</v>
      </c>
      <c r="D401" s="13"/>
      <c r="E401" s="71">
        <v>540</v>
      </c>
      <c r="F401" s="13">
        <v>550</v>
      </c>
      <c r="G401" s="13" t="s">
        <v>31</v>
      </c>
      <c r="H401" s="13"/>
      <c r="I401" s="13"/>
      <c r="J401" s="13">
        <v>530</v>
      </c>
      <c r="K401" s="13" t="s">
        <v>32</v>
      </c>
      <c r="L401" s="24"/>
      <c r="M401" s="24"/>
      <c r="N401" s="21"/>
      <c r="O401" s="47">
        <v>36586</v>
      </c>
      <c r="P401" s="183" t="s">
        <v>196</v>
      </c>
    </row>
    <row r="402" spans="1:16" s="13" customFormat="1" ht="12" customHeight="1">
      <c r="A402"/>
      <c r="B402"/>
      <c r="C402"/>
      <c r="D402"/>
      <c r="E402" s="71"/>
      <c r="F402"/>
      <c r="G402"/>
      <c r="H402"/>
      <c r="I402"/>
      <c r="J402"/>
      <c r="K402"/>
      <c r="L402" s="21"/>
      <c r="M402" s="21"/>
      <c r="N402"/>
      <c r="O402" s="1"/>
      <c r="P402" s="195"/>
    </row>
    <row r="403" spans="1:16" ht="12.75">
      <c r="A403" s="13" t="s">
        <v>145</v>
      </c>
      <c r="B403" s="13"/>
      <c r="C403" s="13">
        <v>115</v>
      </c>
      <c r="D403" s="13"/>
      <c r="E403" s="70"/>
      <c r="F403" s="13">
        <v>118</v>
      </c>
      <c r="G403" s="13"/>
      <c r="H403" s="13">
        <v>118</v>
      </c>
      <c r="I403" s="13"/>
      <c r="J403" s="13">
        <v>118</v>
      </c>
      <c r="K403" s="13"/>
      <c r="L403" s="73" t="s">
        <v>374</v>
      </c>
      <c r="M403" s="24" t="s">
        <v>213</v>
      </c>
      <c r="N403" s="21" t="s">
        <v>307</v>
      </c>
      <c r="O403" s="47">
        <v>37683</v>
      </c>
      <c r="P403" s="183" t="s">
        <v>145</v>
      </c>
    </row>
    <row r="404" spans="5:12" ht="12.75">
      <c r="E404" s="71"/>
      <c r="L404" s="21"/>
    </row>
    <row r="405" spans="1:16" ht="12.75">
      <c r="A405" t="s">
        <v>145</v>
      </c>
      <c r="C405">
        <v>230</v>
      </c>
      <c r="E405" s="71">
        <v>236</v>
      </c>
      <c r="F405">
        <v>242</v>
      </c>
      <c r="G405" t="s">
        <v>31</v>
      </c>
      <c r="J405">
        <v>230</v>
      </c>
      <c r="K405" t="s">
        <v>32</v>
      </c>
      <c r="L405" s="21"/>
      <c r="N405" s="21" t="s">
        <v>290</v>
      </c>
      <c r="O405" s="46">
        <v>29221</v>
      </c>
      <c r="P405" s="195" t="s">
        <v>145</v>
      </c>
    </row>
    <row r="406" spans="5:14" ht="12.75">
      <c r="E406" s="71"/>
      <c r="L406" s="21"/>
      <c r="N406" s="21"/>
    </row>
    <row r="407" spans="1:16" ht="12.75">
      <c r="A407" s="24" t="s">
        <v>146</v>
      </c>
      <c r="B407" s="24"/>
      <c r="C407" s="24">
        <v>230</v>
      </c>
      <c r="D407" s="24"/>
      <c r="E407" s="70"/>
      <c r="F407" s="24">
        <v>238</v>
      </c>
      <c r="G407" s="24"/>
      <c r="H407" s="24">
        <v>238</v>
      </c>
      <c r="I407" s="24"/>
      <c r="J407" s="24">
        <v>238</v>
      </c>
      <c r="K407" s="24"/>
      <c r="L407" s="73" t="s">
        <v>374</v>
      </c>
      <c r="M407" s="24"/>
      <c r="O407" s="43">
        <v>39209</v>
      </c>
      <c r="P407" s="180" t="s">
        <v>146</v>
      </c>
    </row>
    <row r="408" spans="1:16" ht="12.75">
      <c r="A408" s="24"/>
      <c r="B408" s="24"/>
      <c r="C408" s="24"/>
      <c r="D408" s="24"/>
      <c r="E408" s="70"/>
      <c r="F408" s="24"/>
      <c r="G408" s="24"/>
      <c r="H408" s="24"/>
      <c r="I408" s="24"/>
      <c r="J408" s="24"/>
      <c r="K408" s="24"/>
      <c r="L408" s="24"/>
      <c r="M408" s="24"/>
      <c r="O408" s="43"/>
      <c r="P408" s="180"/>
    </row>
    <row r="409" spans="1:16" ht="12.75">
      <c r="A409" t="s">
        <v>146</v>
      </c>
      <c r="C409">
        <v>500</v>
      </c>
      <c r="E409" s="71">
        <v>540</v>
      </c>
      <c r="F409">
        <v>550</v>
      </c>
      <c r="G409" t="s">
        <v>31</v>
      </c>
      <c r="J409">
        <v>530</v>
      </c>
      <c r="K409" t="s">
        <v>32</v>
      </c>
      <c r="L409" s="21"/>
      <c r="N409" s="21" t="s">
        <v>289</v>
      </c>
      <c r="O409" s="46">
        <v>34366</v>
      </c>
      <c r="P409" s="195" t="s">
        <v>146</v>
      </c>
    </row>
    <row r="410" spans="5:12" ht="12.75">
      <c r="E410" s="71"/>
      <c r="L410" s="21"/>
    </row>
    <row r="411" spans="1:16" ht="12.75">
      <c r="A411" t="s">
        <v>147</v>
      </c>
      <c r="C411">
        <v>115</v>
      </c>
      <c r="E411" s="71"/>
      <c r="F411">
        <v>119</v>
      </c>
      <c r="H411">
        <v>118</v>
      </c>
      <c r="J411">
        <v>117</v>
      </c>
      <c r="L411" s="73" t="s">
        <v>384</v>
      </c>
      <c r="O411" s="46">
        <v>29221</v>
      </c>
      <c r="P411" s="195" t="s">
        <v>147</v>
      </c>
    </row>
    <row r="412" spans="5:12" ht="12.75">
      <c r="E412" s="71"/>
      <c r="L412" s="21"/>
    </row>
    <row r="413" spans="1:16" ht="12.75">
      <c r="A413" t="s">
        <v>147</v>
      </c>
      <c r="C413">
        <v>230</v>
      </c>
      <c r="E413" s="71"/>
      <c r="F413">
        <v>239</v>
      </c>
      <c r="H413">
        <v>236</v>
      </c>
      <c r="J413">
        <v>234</v>
      </c>
      <c r="L413" s="73" t="s">
        <v>392</v>
      </c>
      <c r="O413" s="46">
        <v>29983</v>
      </c>
      <c r="P413" s="195" t="s">
        <v>147</v>
      </c>
    </row>
    <row r="414" spans="5:12" ht="12.75">
      <c r="E414" s="71"/>
      <c r="L414" s="21"/>
    </row>
    <row r="415" spans="1:16" ht="12.75">
      <c r="A415" t="s">
        <v>148</v>
      </c>
      <c r="C415">
        <v>69</v>
      </c>
      <c r="E415" s="71">
        <v>70.75</v>
      </c>
      <c r="F415">
        <v>72.5</v>
      </c>
      <c r="G415" t="s">
        <v>31</v>
      </c>
      <c r="J415">
        <v>69</v>
      </c>
      <c r="K415" t="s">
        <v>32</v>
      </c>
      <c r="L415" s="21"/>
      <c r="N415" s="21" t="s">
        <v>302</v>
      </c>
      <c r="O415" s="46">
        <v>33270</v>
      </c>
      <c r="P415" s="195" t="s">
        <v>148</v>
      </c>
    </row>
    <row r="416" spans="1:16" s="21" customFormat="1" ht="12.75">
      <c r="A416"/>
      <c r="B416"/>
      <c r="C416"/>
      <c r="D416"/>
      <c r="E416" s="71"/>
      <c r="F416"/>
      <c r="G416"/>
      <c r="H416"/>
      <c r="I416"/>
      <c r="J416"/>
      <c r="K416"/>
      <c r="N416"/>
      <c r="O416" s="1"/>
      <c r="P416" s="195"/>
    </row>
    <row r="417" spans="1:16" ht="12.75">
      <c r="A417" s="21" t="s">
        <v>149</v>
      </c>
      <c r="B417" s="21"/>
      <c r="C417" s="21">
        <v>500</v>
      </c>
      <c r="D417" s="21"/>
      <c r="E417" s="71">
        <v>542</v>
      </c>
      <c r="F417" s="21">
        <v>550</v>
      </c>
      <c r="G417" s="21" t="s">
        <v>31</v>
      </c>
      <c r="H417" s="21"/>
      <c r="I417" s="21"/>
      <c r="J417" s="21">
        <v>535</v>
      </c>
      <c r="K417" s="21" t="s">
        <v>32</v>
      </c>
      <c r="L417" s="21"/>
      <c r="O417" s="42">
        <v>43282</v>
      </c>
      <c r="P417" s="196" t="s">
        <v>149</v>
      </c>
    </row>
    <row r="418" spans="5:15" ht="12.75">
      <c r="E418" s="71"/>
      <c r="J418" s="21"/>
      <c r="K418" s="21"/>
      <c r="L418" s="21"/>
      <c r="O418" s="42"/>
    </row>
    <row r="419" spans="1:16" ht="12.75">
      <c r="A419" s="21" t="s">
        <v>149</v>
      </c>
      <c r="B419" s="21"/>
      <c r="C419" s="21">
        <v>230</v>
      </c>
      <c r="D419" s="21"/>
      <c r="E419" s="71">
        <v>239</v>
      </c>
      <c r="F419" s="21">
        <v>242</v>
      </c>
      <c r="G419" s="21" t="s">
        <v>31</v>
      </c>
      <c r="H419" s="21"/>
      <c r="I419" s="21"/>
      <c r="J419" s="21">
        <v>236</v>
      </c>
      <c r="K419" s="21" t="s">
        <v>32</v>
      </c>
      <c r="L419" s="21"/>
      <c r="N419" s="21" t="s">
        <v>310</v>
      </c>
      <c r="O419" s="42">
        <v>40797</v>
      </c>
      <c r="P419" s="196" t="s">
        <v>149</v>
      </c>
    </row>
    <row r="420" spans="5:12" ht="12.75">
      <c r="E420" s="71"/>
      <c r="L420" s="21"/>
    </row>
    <row r="421" spans="1:16" ht="12.75">
      <c r="A421" t="s">
        <v>150</v>
      </c>
      <c r="C421">
        <v>115</v>
      </c>
      <c r="E421" s="71"/>
      <c r="F421">
        <v>115</v>
      </c>
      <c r="H421">
        <v>114</v>
      </c>
      <c r="J421">
        <v>113</v>
      </c>
      <c r="L421" s="73" t="s">
        <v>374</v>
      </c>
      <c r="M421" s="21" t="s">
        <v>0</v>
      </c>
      <c r="N421" s="21" t="s">
        <v>309</v>
      </c>
      <c r="O421" s="46">
        <v>31382</v>
      </c>
      <c r="P421" s="197" t="s">
        <v>502</v>
      </c>
    </row>
    <row r="422" spans="5:12" ht="12.75">
      <c r="E422" s="71"/>
      <c r="L422" s="21"/>
    </row>
    <row r="423" spans="1:16" ht="12.75">
      <c r="A423" t="s">
        <v>150</v>
      </c>
      <c r="C423">
        <v>230</v>
      </c>
      <c r="E423" s="71"/>
      <c r="F423">
        <v>238</v>
      </c>
      <c r="H423">
        <v>236</v>
      </c>
      <c r="J423" s="21">
        <v>234</v>
      </c>
      <c r="L423" s="73" t="s">
        <v>393</v>
      </c>
      <c r="M423" s="25"/>
      <c r="N423" s="21" t="s">
        <v>310</v>
      </c>
      <c r="O423" s="46">
        <v>32264</v>
      </c>
      <c r="P423" s="197" t="s">
        <v>502</v>
      </c>
    </row>
    <row r="424" spans="5:12" ht="12.75">
      <c r="E424" s="71"/>
      <c r="L424" s="21"/>
    </row>
    <row r="425" spans="1:16" ht="12.75">
      <c r="A425" t="s">
        <v>151</v>
      </c>
      <c r="C425">
        <v>115</v>
      </c>
      <c r="E425" s="71"/>
      <c r="F425">
        <v>115</v>
      </c>
      <c r="H425">
        <v>114</v>
      </c>
      <c r="J425" s="13">
        <v>113</v>
      </c>
      <c r="L425" s="73" t="s">
        <v>393</v>
      </c>
      <c r="M425" s="21" t="s">
        <v>215</v>
      </c>
      <c r="N425" s="21" t="s">
        <v>309</v>
      </c>
      <c r="O425" s="46">
        <v>37834</v>
      </c>
      <c r="P425" s="197" t="s">
        <v>503</v>
      </c>
    </row>
    <row r="426" spans="5:12" ht="12.75">
      <c r="E426" s="71"/>
      <c r="L426" s="21"/>
    </row>
    <row r="427" spans="1:16" ht="12.75">
      <c r="A427" s="13" t="s">
        <v>151</v>
      </c>
      <c r="B427" s="13"/>
      <c r="C427" s="13">
        <v>230</v>
      </c>
      <c r="D427" s="13"/>
      <c r="E427" s="71">
        <v>238</v>
      </c>
      <c r="F427" s="13">
        <v>240</v>
      </c>
      <c r="G427" s="13" t="s">
        <v>31</v>
      </c>
      <c r="H427" s="13"/>
      <c r="I427" s="13"/>
      <c r="J427" s="13">
        <v>235</v>
      </c>
      <c r="K427" s="13" t="s">
        <v>32</v>
      </c>
      <c r="L427" s="24"/>
      <c r="M427" s="24"/>
      <c r="O427" s="47">
        <v>38691</v>
      </c>
      <c r="P427" s="197" t="s">
        <v>503</v>
      </c>
    </row>
    <row r="428" spans="5:15" ht="12.75">
      <c r="E428" s="71"/>
      <c r="L428" s="21"/>
      <c r="O428" s="46" t="s">
        <v>0</v>
      </c>
    </row>
    <row r="429" spans="1:16" ht="12.75">
      <c r="A429" t="s">
        <v>204</v>
      </c>
      <c r="C429">
        <v>115</v>
      </c>
      <c r="E429" s="71">
        <v>118</v>
      </c>
      <c r="F429">
        <v>121</v>
      </c>
      <c r="G429" t="s">
        <v>31</v>
      </c>
      <c r="J429">
        <v>115</v>
      </c>
      <c r="K429" t="s">
        <v>32</v>
      </c>
      <c r="L429" s="21"/>
      <c r="O429" s="46">
        <v>37257</v>
      </c>
      <c r="P429" s="197" t="s">
        <v>504</v>
      </c>
    </row>
    <row r="430" spans="1:16" s="13" customFormat="1" ht="12.75">
      <c r="A430"/>
      <c r="B430"/>
      <c r="C430"/>
      <c r="D430"/>
      <c r="E430" s="71"/>
      <c r="F430"/>
      <c r="G430"/>
      <c r="H430"/>
      <c r="I430"/>
      <c r="J430"/>
      <c r="K430"/>
      <c r="L430" s="21"/>
      <c r="M430" s="21"/>
      <c r="N430"/>
      <c r="O430" s="46"/>
      <c r="P430" s="195"/>
    </row>
    <row r="431" spans="1:16" ht="12.75">
      <c r="A431" s="13" t="s">
        <v>202</v>
      </c>
      <c r="B431" s="13"/>
      <c r="C431" s="13">
        <v>230</v>
      </c>
      <c r="D431" s="13"/>
      <c r="E431" s="71">
        <v>238.5</v>
      </c>
      <c r="F431" s="13">
        <v>242</v>
      </c>
      <c r="G431" s="13" t="s">
        <v>31</v>
      </c>
      <c r="H431" s="13"/>
      <c r="I431" s="13"/>
      <c r="J431" s="24">
        <v>235</v>
      </c>
      <c r="K431" s="24" t="s">
        <v>32</v>
      </c>
      <c r="L431" s="24"/>
      <c r="M431" s="24" t="s">
        <v>205</v>
      </c>
      <c r="O431" s="43">
        <v>40797</v>
      </c>
      <c r="P431" s="197" t="s">
        <v>505</v>
      </c>
    </row>
    <row r="432" spans="5:15" ht="12.75">
      <c r="E432" s="71"/>
      <c r="L432" s="21"/>
      <c r="O432" s="46"/>
    </row>
    <row r="433" spans="1:16" ht="12.75">
      <c r="A433" t="s">
        <v>152</v>
      </c>
      <c r="C433">
        <v>230</v>
      </c>
      <c r="E433" s="71">
        <v>240</v>
      </c>
      <c r="F433">
        <v>242</v>
      </c>
      <c r="G433" t="s">
        <v>31</v>
      </c>
      <c r="J433">
        <v>230</v>
      </c>
      <c r="K433" t="s">
        <v>32</v>
      </c>
      <c r="L433" s="21"/>
      <c r="O433" s="46">
        <v>34759</v>
      </c>
      <c r="P433" s="197" t="s">
        <v>506</v>
      </c>
    </row>
    <row r="434" spans="5:12" ht="12.75">
      <c r="E434" s="71"/>
      <c r="L434" s="21"/>
    </row>
    <row r="435" spans="1:16" ht="12.75">
      <c r="A435" t="s">
        <v>153</v>
      </c>
      <c r="C435">
        <v>57</v>
      </c>
      <c r="E435" s="71">
        <v>59.5</v>
      </c>
      <c r="F435">
        <v>60.5</v>
      </c>
      <c r="G435" t="s">
        <v>31</v>
      </c>
      <c r="J435">
        <v>58.5</v>
      </c>
      <c r="K435" t="s">
        <v>32</v>
      </c>
      <c r="L435" s="21"/>
      <c r="N435" t="s">
        <v>302</v>
      </c>
      <c r="O435" s="46">
        <v>32905</v>
      </c>
      <c r="P435" s="197" t="s">
        <v>507</v>
      </c>
    </row>
    <row r="436" spans="5:12" ht="12.75">
      <c r="E436" s="71"/>
      <c r="L436" s="21"/>
    </row>
    <row r="437" spans="1:16" ht="12.75">
      <c r="A437" t="s">
        <v>153</v>
      </c>
      <c r="C437">
        <v>115</v>
      </c>
      <c r="E437" s="71"/>
      <c r="F437">
        <v>117</v>
      </c>
      <c r="H437">
        <v>116</v>
      </c>
      <c r="J437">
        <v>115</v>
      </c>
      <c r="L437" s="73" t="s">
        <v>378</v>
      </c>
      <c r="N437" t="s">
        <v>300</v>
      </c>
      <c r="O437" s="46">
        <v>32905</v>
      </c>
      <c r="P437" s="197" t="s">
        <v>507</v>
      </c>
    </row>
    <row r="438" spans="1:16" s="13" customFormat="1" ht="12.75">
      <c r="A438"/>
      <c r="B438"/>
      <c r="C438"/>
      <c r="D438"/>
      <c r="E438" s="71"/>
      <c r="F438"/>
      <c r="G438"/>
      <c r="H438"/>
      <c r="I438"/>
      <c r="J438"/>
      <c r="K438"/>
      <c r="L438" s="21"/>
      <c r="M438" s="21"/>
      <c r="N438"/>
      <c r="O438" s="1"/>
      <c r="P438" s="195"/>
    </row>
    <row r="439" spans="1:16" ht="12.75">
      <c r="A439" s="13" t="s">
        <v>154</v>
      </c>
      <c r="B439" s="13"/>
      <c r="C439" s="13">
        <v>500</v>
      </c>
      <c r="D439" s="13"/>
      <c r="E439" s="71">
        <v>542.5</v>
      </c>
      <c r="F439" s="13">
        <v>550</v>
      </c>
      <c r="G439" s="13" t="s">
        <v>31</v>
      </c>
      <c r="H439" s="13"/>
      <c r="I439" s="13"/>
      <c r="J439" s="13">
        <v>535</v>
      </c>
      <c r="K439" s="13" t="s">
        <v>32</v>
      </c>
      <c r="L439" s="24"/>
      <c r="M439" s="24"/>
      <c r="O439" s="47">
        <v>38325</v>
      </c>
      <c r="P439" s="197" t="s">
        <v>508</v>
      </c>
    </row>
    <row r="440" spans="5:12" ht="12.75">
      <c r="E440" s="71"/>
      <c r="L440" s="21"/>
    </row>
    <row r="441" spans="1:16" ht="12.75">
      <c r="A441" t="s">
        <v>155</v>
      </c>
      <c r="C441">
        <v>115</v>
      </c>
      <c r="E441" s="71">
        <v>119</v>
      </c>
      <c r="F441">
        <v>121</v>
      </c>
      <c r="G441" t="s">
        <v>31</v>
      </c>
      <c r="J441">
        <v>115</v>
      </c>
      <c r="K441" t="s">
        <v>32</v>
      </c>
      <c r="L441" s="21"/>
      <c r="N441" t="s">
        <v>311</v>
      </c>
      <c r="O441" s="46">
        <v>34759</v>
      </c>
      <c r="P441" s="197" t="s">
        <v>509</v>
      </c>
    </row>
    <row r="442" spans="5:12" ht="12.75">
      <c r="E442" s="71"/>
      <c r="L442" s="21"/>
    </row>
    <row r="443" spans="1:16" ht="12.75">
      <c r="A443" s="13" t="s">
        <v>156</v>
      </c>
      <c r="B443" s="13"/>
      <c r="C443" s="13">
        <v>230</v>
      </c>
      <c r="D443" s="13"/>
      <c r="E443" s="71">
        <v>238</v>
      </c>
      <c r="F443" s="24">
        <v>240</v>
      </c>
      <c r="G443" s="13" t="s">
        <v>31</v>
      </c>
      <c r="H443" s="13"/>
      <c r="I443" s="13"/>
      <c r="J443" s="13">
        <v>235</v>
      </c>
      <c r="K443" s="13" t="s">
        <v>32</v>
      </c>
      <c r="L443" s="24"/>
      <c r="M443" s="24"/>
      <c r="O443" s="47">
        <v>38691</v>
      </c>
      <c r="P443" s="183" t="s">
        <v>156</v>
      </c>
    </row>
    <row r="444" spans="5:12" ht="12.75">
      <c r="E444" s="71"/>
      <c r="L444" s="21"/>
    </row>
    <row r="445" spans="1:16" ht="12.75">
      <c r="A445" t="s">
        <v>156</v>
      </c>
      <c r="C445">
        <v>500</v>
      </c>
      <c r="E445" s="71">
        <v>540</v>
      </c>
      <c r="F445">
        <v>550</v>
      </c>
      <c r="G445" t="s">
        <v>31</v>
      </c>
      <c r="J445">
        <v>530</v>
      </c>
      <c r="K445" t="s">
        <v>32</v>
      </c>
      <c r="L445" s="21"/>
      <c r="O445" s="46">
        <v>32174</v>
      </c>
      <c r="P445" s="195" t="s">
        <v>156</v>
      </c>
    </row>
    <row r="446" spans="1:16" s="13" customFormat="1" ht="12.75">
      <c r="A446"/>
      <c r="B446"/>
      <c r="C446"/>
      <c r="D446"/>
      <c r="E446" s="71"/>
      <c r="F446"/>
      <c r="G446"/>
      <c r="H446"/>
      <c r="I446"/>
      <c r="J446"/>
      <c r="K446"/>
      <c r="L446" s="21"/>
      <c r="M446" s="21"/>
      <c r="N446"/>
      <c r="O446" s="1"/>
      <c r="P446" s="195"/>
    </row>
    <row r="447" spans="1:16" s="13" customFormat="1" ht="12.75">
      <c r="A447" s="13" t="s">
        <v>157</v>
      </c>
      <c r="C447" s="13">
        <v>500</v>
      </c>
      <c r="E447" s="71">
        <v>542.5</v>
      </c>
      <c r="F447" s="13">
        <v>550</v>
      </c>
      <c r="G447" s="13" t="s">
        <v>31</v>
      </c>
      <c r="J447" s="13">
        <v>535</v>
      </c>
      <c r="K447" s="13" t="s">
        <v>32</v>
      </c>
      <c r="L447" s="24"/>
      <c r="M447" s="24"/>
      <c r="N447"/>
      <c r="O447" s="47">
        <v>38325</v>
      </c>
      <c r="P447" s="183" t="s">
        <v>157</v>
      </c>
    </row>
    <row r="448" spans="1:16" ht="12.75">
      <c r="A448" s="13"/>
      <c r="B448" s="13"/>
      <c r="C448" s="13"/>
      <c r="D448" s="13"/>
      <c r="E448" s="70"/>
      <c r="F448" s="13"/>
      <c r="G448" s="13"/>
      <c r="H448" s="13"/>
      <c r="I448" s="13"/>
      <c r="J448" s="13"/>
      <c r="K448" s="13"/>
      <c r="L448" s="24"/>
      <c r="M448" s="24"/>
      <c r="O448" s="47"/>
      <c r="P448" s="183"/>
    </row>
    <row r="449" spans="1:16" ht="12.75">
      <c r="A449" t="s">
        <v>158</v>
      </c>
      <c r="C449">
        <v>115</v>
      </c>
      <c r="E449" s="71"/>
      <c r="F449">
        <v>119</v>
      </c>
      <c r="H449">
        <v>118</v>
      </c>
      <c r="J449">
        <v>116</v>
      </c>
      <c r="L449" s="73" t="s">
        <v>374</v>
      </c>
      <c r="O449" s="46">
        <v>33635</v>
      </c>
      <c r="P449" s="197" t="s">
        <v>510</v>
      </c>
    </row>
    <row r="450" spans="5:12" ht="12.75">
      <c r="E450" s="71"/>
      <c r="L450" s="21"/>
    </row>
    <row r="451" spans="1:16" ht="12.75">
      <c r="A451" t="s">
        <v>158</v>
      </c>
      <c r="C451">
        <v>230</v>
      </c>
      <c r="E451" s="71">
        <v>236</v>
      </c>
      <c r="F451">
        <v>242</v>
      </c>
      <c r="G451" t="s">
        <v>31</v>
      </c>
      <c r="J451">
        <v>230</v>
      </c>
      <c r="K451" t="s">
        <v>32</v>
      </c>
      <c r="L451" s="21"/>
      <c r="O451" s="46">
        <v>29221</v>
      </c>
      <c r="P451" s="197" t="s">
        <v>510</v>
      </c>
    </row>
    <row r="452" spans="5:15" ht="12.75">
      <c r="E452" s="71"/>
      <c r="L452" s="21"/>
      <c r="O452" s="46"/>
    </row>
    <row r="453" spans="1:16" ht="12.75">
      <c r="A453" t="s">
        <v>159</v>
      </c>
      <c r="C453">
        <v>46</v>
      </c>
      <c r="E453" s="71">
        <v>48</v>
      </c>
      <c r="F453">
        <v>48.3</v>
      </c>
      <c r="G453" t="s">
        <v>31</v>
      </c>
      <c r="J453">
        <v>46</v>
      </c>
      <c r="K453" t="s">
        <v>32</v>
      </c>
      <c r="L453" s="21"/>
      <c r="O453" s="46">
        <v>34759</v>
      </c>
      <c r="P453" s="195" t="s">
        <v>159</v>
      </c>
    </row>
    <row r="454" spans="5:15" ht="12.75">
      <c r="E454" s="71"/>
      <c r="L454" s="21"/>
      <c r="O454" s="46"/>
    </row>
    <row r="455" spans="1:16" ht="12.75">
      <c r="A455" t="s">
        <v>159</v>
      </c>
      <c r="C455">
        <v>115</v>
      </c>
      <c r="E455" s="71">
        <v>119</v>
      </c>
      <c r="F455">
        <v>121</v>
      </c>
      <c r="G455" t="s">
        <v>31</v>
      </c>
      <c r="J455">
        <v>115</v>
      </c>
      <c r="K455" t="s">
        <v>32</v>
      </c>
      <c r="L455" s="21"/>
      <c r="O455" s="46">
        <v>34759</v>
      </c>
      <c r="P455" s="195" t="s">
        <v>159</v>
      </c>
    </row>
    <row r="456" spans="5:15" ht="12.75">
      <c r="E456" s="71"/>
      <c r="L456" s="21"/>
      <c r="O456" s="46"/>
    </row>
    <row r="457" spans="1:16" ht="12.75">
      <c r="A457" t="s">
        <v>160</v>
      </c>
      <c r="C457">
        <v>115</v>
      </c>
      <c r="E457" s="71">
        <v>119</v>
      </c>
      <c r="F457">
        <v>121</v>
      </c>
      <c r="G457" t="s">
        <v>31</v>
      </c>
      <c r="J457">
        <v>115</v>
      </c>
      <c r="K457" t="s">
        <v>32</v>
      </c>
      <c r="L457" s="21"/>
      <c r="O457" s="46">
        <v>34759</v>
      </c>
      <c r="P457" s="195" t="s">
        <v>160</v>
      </c>
    </row>
    <row r="458" spans="5:12" ht="12.75">
      <c r="E458" s="71"/>
      <c r="L458" s="21"/>
    </row>
    <row r="459" spans="1:16" ht="12.75">
      <c r="A459" t="s">
        <v>161</v>
      </c>
      <c r="C459">
        <v>115</v>
      </c>
      <c r="E459" s="71"/>
      <c r="F459">
        <v>120</v>
      </c>
      <c r="H459">
        <v>119</v>
      </c>
      <c r="J459">
        <v>118</v>
      </c>
      <c r="L459" s="73" t="s">
        <v>394</v>
      </c>
      <c r="O459" s="46">
        <v>33270</v>
      </c>
      <c r="P459" s="197" t="s">
        <v>511</v>
      </c>
    </row>
    <row r="460" spans="5:12" ht="12.75">
      <c r="E460" s="71"/>
      <c r="L460" s="21"/>
    </row>
    <row r="461" spans="1:16" ht="12.75">
      <c r="A461" t="s">
        <v>162</v>
      </c>
      <c r="C461">
        <v>115</v>
      </c>
      <c r="E461" s="71"/>
      <c r="F461">
        <v>118</v>
      </c>
      <c r="H461">
        <v>117</v>
      </c>
      <c r="J461">
        <v>116</v>
      </c>
      <c r="L461" s="73" t="s">
        <v>374</v>
      </c>
      <c r="N461" s="21"/>
      <c r="O461" s="46">
        <v>33635</v>
      </c>
      <c r="P461" s="197" t="s">
        <v>512</v>
      </c>
    </row>
    <row r="462" spans="5:12" ht="12.75">
      <c r="E462" s="71"/>
      <c r="L462" s="21"/>
    </row>
    <row r="463" spans="1:16" ht="12.75">
      <c r="A463" s="51" t="s">
        <v>419</v>
      </c>
      <c r="B463" s="21"/>
      <c r="C463" s="21">
        <v>115</v>
      </c>
      <c r="D463" s="21"/>
      <c r="E463" s="71">
        <v>119</v>
      </c>
      <c r="F463" s="21">
        <v>122</v>
      </c>
      <c r="G463" s="51" t="s">
        <v>31</v>
      </c>
      <c r="H463" s="21"/>
      <c r="I463" s="21"/>
      <c r="J463" s="21">
        <v>115</v>
      </c>
      <c r="K463" s="51" t="s">
        <v>32</v>
      </c>
      <c r="L463" s="21"/>
      <c r="O463" s="42">
        <v>43086</v>
      </c>
      <c r="P463" s="72" t="s">
        <v>513</v>
      </c>
    </row>
    <row r="464" spans="5:12" ht="12.75">
      <c r="E464" s="71"/>
      <c r="L464" s="21"/>
    </row>
    <row r="465" spans="1:16" ht="12.75">
      <c r="A465" t="s">
        <v>163</v>
      </c>
      <c r="C465">
        <v>69</v>
      </c>
      <c r="E465" s="71"/>
      <c r="F465">
        <v>70</v>
      </c>
      <c r="H465">
        <v>69</v>
      </c>
      <c r="J465">
        <v>68</v>
      </c>
      <c r="L465" s="73" t="s">
        <v>395</v>
      </c>
      <c r="O465" s="46">
        <v>29221</v>
      </c>
      <c r="P465" s="195" t="s">
        <v>163</v>
      </c>
    </row>
    <row r="466" spans="5:12" ht="12.75">
      <c r="E466" s="71"/>
      <c r="L466" s="21"/>
    </row>
    <row r="467" spans="1:16" ht="12.75">
      <c r="A467" t="s">
        <v>163</v>
      </c>
      <c r="C467">
        <v>230</v>
      </c>
      <c r="E467" s="71">
        <v>236</v>
      </c>
      <c r="F467">
        <v>242</v>
      </c>
      <c r="G467" t="s">
        <v>31</v>
      </c>
      <c r="J467">
        <v>230</v>
      </c>
      <c r="K467" t="s">
        <v>32</v>
      </c>
      <c r="L467" s="21"/>
      <c r="N467" s="24" t="s">
        <v>286</v>
      </c>
      <c r="O467" s="46">
        <v>29221</v>
      </c>
      <c r="P467" s="195" t="s">
        <v>163</v>
      </c>
    </row>
    <row r="468" spans="5:12" ht="12.75">
      <c r="E468" s="71"/>
      <c r="L468" s="21"/>
    </row>
    <row r="469" spans="1:16" ht="12.75">
      <c r="A469" t="s">
        <v>164</v>
      </c>
      <c r="C469">
        <v>115</v>
      </c>
      <c r="E469" s="71">
        <v>117.5</v>
      </c>
      <c r="F469">
        <v>120</v>
      </c>
      <c r="G469" t="s">
        <v>31</v>
      </c>
      <c r="J469">
        <v>115</v>
      </c>
      <c r="K469" t="s">
        <v>32</v>
      </c>
      <c r="L469" s="21"/>
      <c r="N469" t="s">
        <v>304</v>
      </c>
      <c r="O469" s="46">
        <v>33270</v>
      </c>
      <c r="P469" s="197" t="s">
        <v>514</v>
      </c>
    </row>
    <row r="470" spans="5:12" ht="12.75">
      <c r="E470" s="71"/>
      <c r="L470" s="21"/>
    </row>
    <row r="471" spans="1:16" ht="12.75">
      <c r="A471" t="s">
        <v>165</v>
      </c>
      <c r="C471">
        <v>230</v>
      </c>
      <c r="E471" s="71"/>
      <c r="F471">
        <v>240</v>
      </c>
      <c r="H471">
        <v>238</v>
      </c>
      <c r="J471">
        <v>236</v>
      </c>
      <c r="L471" s="73" t="s">
        <v>386</v>
      </c>
      <c r="N471" s="21"/>
      <c r="O471" s="46">
        <v>33635</v>
      </c>
      <c r="P471" s="197" t="s">
        <v>515</v>
      </c>
    </row>
    <row r="472" spans="1:16" s="21" customFormat="1" ht="12.75">
      <c r="A472"/>
      <c r="B472"/>
      <c r="C472"/>
      <c r="D472"/>
      <c r="E472" s="71"/>
      <c r="F472"/>
      <c r="G472"/>
      <c r="H472"/>
      <c r="I472"/>
      <c r="J472"/>
      <c r="K472"/>
      <c r="L472" s="73"/>
      <c r="N472"/>
      <c r="O472" s="46"/>
      <c r="P472" s="195"/>
    </row>
    <row r="473" spans="1:16" ht="12.75">
      <c r="A473" s="21" t="s">
        <v>400</v>
      </c>
      <c r="B473" s="21"/>
      <c r="C473" s="21">
        <v>115</v>
      </c>
      <c r="D473" s="21"/>
      <c r="E473" s="71">
        <v>120</v>
      </c>
      <c r="F473" s="21">
        <v>122</v>
      </c>
      <c r="G473" s="21" t="s">
        <v>31</v>
      </c>
      <c r="H473" s="21"/>
      <c r="I473" s="21"/>
      <c r="J473" s="21">
        <v>118</v>
      </c>
      <c r="K473" s="21" t="s">
        <v>32</v>
      </c>
      <c r="L473" s="73"/>
      <c r="O473" s="42">
        <v>42095</v>
      </c>
      <c r="P473" s="197" t="s">
        <v>516</v>
      </c>
    </row>
    <row r="474" spans="5:12" ht="12.75">
      <c r="E474" s="71"/>
      <c r="L474" s="21"/>
    </row>
    <row r="475" spans="1:16" ht="12.75">
      <c r="A475" t="s">
        <v>166</v>
      </c>
      <c r="C475">
        <v>230</v>
      </c>
      <c r="E475" s="71">
        <v>235</v>
      </c>
      <c r="F475">
        <v>240</v>
      </c>
      <c r="G475" t="s">
        <v>31</v>
      </c>
      <c r="J475">
        <v>230</v>
      </c>
      <c r="K475" t="s">
        <v>32</v>
      </c>
      <c r="L475" s="21"/>
      <c r="N475" s="24" t="s">
        <v>291</v>
      </c>
      <c r="O475" s="46">
        <v>32509</v>
      </c>
      <c r="P475" s="195" t="s">
        <v>166</v>
      </c>
    </row>
    <row r="476" spans="5:12" ht="12.75">
      <c r="E476" s="71"/>
      <c r="L476" s="21"/>
    </row>
    <row r="477" spans="1:16" ht="12.75">
      <c r="A477" t="s">
        <v>167</v>
      </c>
      <c r="C477">
        <v>115</v>
      </c>
      <c r="E477" s="71">
        <v>118</v>
      </c>
      <c r="F477">
        <v>121</v>
      </c>
      <c r="G477" t="s">
        <v>31</v>
      </c>
      <c r="J477">
        <v>115</v>
      </c>
      <c r="K477" t="s">
        <v>32</v>
      </c>
      <c r="L477" s="21"/>
      <c r="N477" s="21" t="s">
        <v>294</v>
      </c>
      <c r="O477" s="46">
        <v>33270</v>
      </c>
      <c r="P477" s="195" t="s">
        <v>167</v>
      </c>
    </row>
    <row r="478" spans="5:14" ht="12.75">
      <c r="E478" s="71"/>
      <c r="L478" s="21"/>
      <c r="N478" s="21"/>
    </row>
    <row r="479" spans="1:16" ht="12.75">
      <c r="A479" s="24" t="s">
        <v>168</v>
      </c>
      <c r="B479" s="24"/>
      <c r="C479" s="24">
        <v>230</v>
      </c>
      <c r="D479" s="24"/>
      <c r="E479" s="70"/>
      <c r="F479" s="24">
        <v>239</v>
      </c>
      <c r="G479" s="24"/>
      <c r="H479" s="24">
        <v>239</v>
      </c>
      <c r="I479" s="24"/>
      <c r="J479" s="24">
        <v>239</v>
      </c>
      <c r="K479" s="24"/>
      <c r="L479" s="73" t="s">
        <v>376</v>
      </c>
      <c r="M479" s="51" t="s">
        <v>414</v>
      </c>
      <c r="O479" s="43">
        <v>42109</v>
      </c>
      <c r="P479" s="180" t="s">
        <v>168</v>
      </c>
    </row>
    <row r="480" spans="1:16" ht="12.75">
      <c r="A480" s="24"/>
      <c r="B480" s="24"/>
      <c r="C480" s="24"/>
      <c r="D480" s="24"/>
      <c r="E480" s="70"/>
      <c r="F480" s="24"/>
      <c r="G480" s="24"/>
      <c r="H480" s="24"/>
      <c r="I480" s="24"/>
      <c r="J480" s="24"/>
      <c r="K480" s="24"/>
      <c r="L480" s="24"/>
      <c r="M480" s="51" t="s">
        <v>415</v>
      </c>
      <c r="O480" s="29"/>
      <c r="P480" s="180"/>
    </row>
    <row r="481" spans="1:16" ht="12.75">
      <c r="A481" t="s">
        <v>168</v>
      </c>
      <c r="C481">
        <v>500</v>
      </c>
      <c r="E481" s="71">
        <v>540</v>
      </c>
      <c r="F481">
        <v>550</v>
      </c>
      <c r="G481" t="s">
        <v>31</v>
      </c>
      <c r="J481">
        <v>530</v>
      </c>
      <c r="K481" t="s">
        <v>32</v>
      </c>
      <c r="L481" s="21"/>
      <c r="N481" t="s">
        <v>300</v>
      </c>
      <c r="O481" s="46">
        <v>32174</v>
      </c>
      <c r="P481" s="195" t="s">
        <v>168</v>
      </c>
    </row>
    <row r="482" spans="5:12" ht="12.75">
      <c r="E482" s="71"/>
      <c r="L482" s="21"/>
    </row>
    <row r="483" spans="1:16" ht="12.75">
      <c r="A483" t="s">
        <v>169</v>
      </c>
      <c r="C483">
        <v>69</v>
      </c>
      <c r="E483" s="71">
        <v>69.75</v>
      </c>
      <c r="F483">
        <v>71.5</v>
      </c>
      <c r="G483" t="s">
        <v>31</v>
      </c>
      <c r="J483">
        <v>68</v>
      </c>
      <c r="K483" t="s">
        <v>32</v>
      </c>
      <c r="L483" s="21"/>
      <c r="N483" t="s">
        <v>300</v>
      </c>
      <c r="O483" s="46">
        <v>33635</v>
      </c>
      <c r="P483" s="197" t="s">
        <v>517</v>
      </c>
    </row>
    <row r="484" spans="5:12" ht="12.75">
      <c r="E484" s="71"/>
      <c r="L484" s="21"/>
    </row>
    <row r="485" spans="1:16" ht="12.75">
      <c r="A485" t="s">
        <v>169</v>
      </c>
      <c r="C485">
        <v>115</v>
      </c>
      <c r="E485" s="71">
        <v>117.5</v>
      </c>
      <c r="F485">
        <v>121</v>
      </c>
      <c r="G485" t="s">
        <v>31</v>
      </c>
      <c r="H485" t="s">
        <v>0</v>
      </c>
      <c r="J485">
        <v>114</v>
      </c>
      <c r="K485" t="s">
        <v>32</v>
      </c>
      <c r="L485" s="21"/>
      <c r="O485" s="46">
        <v>34731</v>
      </c>
      <c r="P485" s="197" t="s">
        <v>517</v>
      </c>
    </row>
    <row r="486" spans="5:12" ht="12.75">
      <c r="E486" s="71"/>
      <c r="L486" s="21"/>
    </row>
    <row r="487" spans="1:16" ht="12.75">
      <c r="A487" t="s">
        <v>170</v>
      </c>
      <c r="C487">
        <v>115</v>
      </c>
      <c r="E487" s="71"/>
      <c r="F487">
        <v>120</v>
      </c>
      <c r="H487">
        <v>120</v>
      </c>
      <c r="J487">
        <v>120</v>
      </c>
      <c r="L487" s="73" t="s">
        <v>376</v>
      </c>
      <c r="O487" s="46">
        <v>31778</v>
      </c>
      <c r="P487" s="195" t="s">
        <v>170</v>
      </c>
    </row>
    <row r="488" spans="5:12" ht="12.75">
      <c r="E488" s="71"/>
      <c r="L488" s="21"/>
    </row>
    <row r="489" spans="1:16" ht="12.75">
      <c r="A489" t="s">
        <v>170</v>
      </c>
      <c r="C489">
        <v>230</v>
      </c>
      <c r="E489" s="71">
        <v>236</v>
      </c>
      <c r="F489">
        <v>242</v>
      </c>
      <c r="G489" t="s">
        <v>31</v>
      </c>
      <c r="J489">
        <v>230</v>
      </c>
      <c r="K489" t="s">
        <v>32</v>
      </c>
      <c r="L489" s="21"/>
      <c r="O489" s="46">
        <v>31778</v>
      </c>
      <c r="P489" s="195" t="s">
        <v>170</v>
      </c>
    </row>
    <row r="490" spans="5:15" ht="12.75">
      <c r="E490" s="71"/>
      <c r="L490" s="21"/>
      <c r="O490" s="46"/>
    </row>
    <row r="491" spans="1:16" ht="12.75">
      <c r="A491" s="13" t="s">
        <v>232</v>
      </c>
      <c r="B491" s="13"/>
      <c r="C491" s="13">
        <v>500</v>
      </c>
      <c r="D491" s="13"/>
      <c r="E491" s="71">
        <v>540</v>
      </c>
      <c r="F491" s="13">
        <v>550</v>
      </c>
      <c r="G491" s="13" t="s">
        <v>31</v>
      </c>
      <c r="H491" s="13"/>
      <c r="I491" s="13"/>
      <c r="J491" s="13">
        <v>530</v>
      </c>
      <c r="K491" s="13" t="s">
        <v>32</v>
      </c>
      <c r="L491" s="24"/>
      <c r="O491" s="47">
        <v>39423</v>
      </c>
      <c r="P491" s="183" t="s">
        <v>232</v>
      </c>
    </row>
    <row r="492" spans="5:12" ht="12.75">
      <c r="E492" s="71"/>
      <c r="L492" s="21"/>
    </row>
    <row r="493" spans="1:16" ht="12.75">
      <c r="A493" t="s">
        <v>171</v>
      </c>
      <c r="C493">
        <v>115</v>
      </c>
      <c r="E493" s="71"/>
      <c r="F493">
        <v>119</v>
      </c>
      <c r="H493">
        <v>118</v>
      </c>
      <c r="J493">
        <v>117</v>
      </c>
      <c r="L493" s="73" t="s">
        <v>379</v>
      </c>
      <c r="O493" s="46">
        <v>33635</v>
      </c>
      <c r="P493" s="195" t="s">
        <v>171</v>
      </c>
    </row>
    <row r="494" spans="5:12" ht="12.75">
      <c r="E494" s="71"/>
      <c r="L494" s="21"/>
    </row>
    <row r="495" spans="1:16" ht="12.75">
      <c r="A495" t="s">
        <v>171</v>
      </c>
      <c r="C495">
        <v>230</v>
      </c>
      <c r="E495" s="71">
        <v>236</v>
      </c>
      <c r="F495">
        <v>242</v>
      </c>
      <c r="G495" t="s">
        <v>31</v>
      </c>
      <c r="J495">
        <v>230</v>
      </c>
      <c r="K495" t="s">
        <v>32</v>
      </c>
      <c r="L495" s="21"/>
      <c r="O495" s="46">
        <v>29221</v>
      </c>
      <c r="P495" s="195" t="s">
        <v>171</v>
      </c>
    </row>
    <row r="496" spans="5:12" ht="12.75">
      <c r="E496" s="71"/>
      <c r="L496" s="21"/>
    </row>
    <row r="497" spans="1:16" ht="12.75">
      <c r="A497" t="s">
        <v>172</v>
      </c>
      <c r="C497">
        <v>115</v>
      </c>
      <c r="E497" s="71"/>
      <c r="F497">
        <v>120</v>
      </c>
      <c r="H497">
        <v>119</v>
      </c>
      <c r="J497">
        <v>118</v>
      </c>
      <c r="L497" s="73" t="s">
        <v>379</v>
      </c>
      <c r="M497" s="21" t="s">
        <v>40</v>
      </c>
      <c r="O497" s="46">
        <v>31809</v>
      </c>
      <c r="P497" s="197" t="s">
        <v>518</v>
      </c>
    </row>
    <row r="498" spans="5:12" ht="12.75">
      <c r="E498" s="71"/>
      <c r="L498" s="21"/>
    </row>
    <row r="499" spans="1:16" ht="12.75">
      <c r="A499" t="s">
        <v>172</v>
      </c>
      <c r="C499">
        <v>115</v>
      </c>
      <c r="E499" s="71"/>
      <c r="F499">
        <v>119</v>
      </c>
      <c r="H499">
        <v>118</v>
      </c>
      <c r="J499">
        <v>117</v>
      </c>
      <c r="L499" s="73" t="s">
        <v>379</v>
      </c>
      <c r="M499" s="21" t="s">
        <v>41</v>
      </c>
      <c r="O499" s="46">
        <v>32174</v>
      </c>
      <c r="P499" s="197" t="s">
        <v>518</v>
      </c>
    </row>
    <row r="500" spans="5:12" ht="12.75">
      <c r="E500" s="71"/>
      <c r="L500" s="21"/>
    </row>
    <row r="501" spans="5:12" ht="12.75">
      <c r="E501" s="71"/>
      <c r="L501" s="21"/>
    </row>
    <row r="502" spans="5:12" ht="12.75">
      <c r="E502" s="71"/>
      <c r="L502" s="21"/>
    </row>
    <row r="503" spans="5:12" ht="12.75">
      <c r="E503" s="71"/>
      <c r="L503" s="21"/>
    </row>
    <row r="504" spans="5:12" ht="12.75">
      <c r="E504" s="71"/>
      <c r="L504" s="21"/>
    </row>
    <row r="505" spans="5:12" ht="12.75">
      <c r="E505" s="71"/>
      <c r="L505" s="21"/>
    </row>
    <row r="506" spans="5:12" ht="12.75">
      <c r="E506" s="71"/>
      <c r="L506" s="21"/>
    </row>
    <row r="507" spans="5:12" ht="12.75">
      <c r="E507" s="71"/>
      <c r="L507" s="21"/>
    </row>
    <row r="508" spans="5:12" ht="12.75">
      <c r="E508" s="71"/>
      <c r="L508" s="21"/>
    </row>
    <row r="509" spans="5:12" ht="12.75">
      <c r="E509" s="71"/>
      <c r="L509" s="21"/>
    </row>
    <row r="510" spans="5:12" ht="12.75">
      <c r="E510" s="71"/>
      <c r="L510" s="21"/>
    </row>
    <row r="511" spans="5:12" ht="12.75">
      <c r="E511" s="71"/>
      <c r="L511" s="21"/>
    </row>
  </sheetData>
  <sheetProtection/>
  <conditionalFormatting sqref="A3:O62 A64:O64 A63:N63 A67:N67 A66:O66 A65:N65 A68:O142 O208:O302 O143:O206 P3:P302 M143:N146 N147:N302 A145:L65536 M147:M65536 N303:P65536">
    <cfRule type="expression" priority="11" dxfId="0" stopIfTrue="1">
      <formula>MOD(ROW(),2)=0</formula>
    </cfRule>
  </conditionalFormatting>
  <conditionalFormatting sqref="O207">
    <cfRule type="expression" priority="9" dxfId="0" stopIfTrue="1">
      <formula>LEN($A207)=0</formula>
    </cfRule>
  </conditionalFormatting>
  <conditionalFormatting sqref="O63">
    <cfRule type="expression" priority="8" dxfId="0" stopIfTrue="1">
      <formula>LEN($A63)=0</formula>
    </cfRule>
  </conditionalFormatting>
  <conditionalFormatting sqref="O67">
    <cfRule type="expression" priority="7" dxfId="0" stopIfTrue="1">
      <formula>LEN($A67)=0</formula>
    </cfRule>
  </conditionalFormatting>
  <conditionalFormatting sqref="O65">
    <cfRule type="expression" priority="5" dxfId="0" stopIfTrue="1">
      <formula>LEN($A65)=0</formula>
    </cfRule>
  </conditionalFormatting>
  <conditionalFormatting sqref="A143:L144">
    <cfRule type="expression" priority="4" dxfId="0" stopIfTrue="1">
      <formula>MOD(ROW(),2)=0</formula>
    </cfRule>
  </conditionalFormatting>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V37"/>
  <sheetViews>
    <sheetView zoomScalePageLayoutView="0" workbookViewId="0" topLeftCell="A1">
      <selection activeCell="A1" sqref="A1"/>
    </sheetView>
  </sheetViews>
  <sheetFormatPr defaultColWidth="9.140625" defaultRowHeight="12.75"/>
  <cols>
    <col min="1" max="1" width="41.140625" style="0" bestFit="1" customWidth="1"/>
    <col min="2" max="2" width="2.00390625" style="0" customWidth="1"/>
    <col min="4" max="4" width="12.421875" style="0" bestFit="1" customWidth="1"/>
    <col min="5" max="5" width="2.00390625" style="0" customWidth="1"/>
    <col min="7" max="7" width="2.00390625" style="0" customWidth="1"/>
    <col min="9" max="9" width="2.00390625" style="0" customWidth="1"/>
    <col min="11" max="11" width="2.00390625" style="0" customWidth="1"/>
    <col min="12" max="12" width="8.00390625" style="0" customWidth="1"/>
    <col min="13" max="13" width="2.00390625" style="0" customWidth="1"/>
    <col min="14" max="14" width="37.7109375" style="0" bestFit="1" customWidth="1"/>
    <col min="15" max="15" width="13.57421875" style="0" bestFit="1" customWidth="1"/>
    <col min="16" max="16" width="6.8515625" style="0" bestFit="1" customWidth="1"/>
  </cols>
  <sheetData>
    <row r="1" spans="1:16" s="4" customFormat="1" ht="30" customHeight="1">
      <c r="A1" s="110" t="s">
        <v>233</v>
      </c>
      <c r="B1" s="111"/>
      <c r="C1" s="111"/>
      <c r="D1" s="112"/>
      <c r="E1" s="111"/>
      <c r="F1" s="111"/>
      <c r="G1" s="111"/>
      <c r="H1" s="111"/>
      <c r="I1" s="111"/>
      <c r="J1" s="111"/>
      <c r="K1" s="111"/>
      <c r="L1" s="111"/>
      <c r="M1" s="111"/>
      <c r="N1" s="111"/>
      <c r="O1" s="111"/>
      <c r="P1" s="113"/>
    </row>
    <row r="2" spans="1:16" s="56" customFormat="1" ht="31.5" customHeight="1">
      <c r="A2" s="114" t="s">
        <v>24</v>
      </c>
      <c r="B2" s="114"/>
      <c r="C2" s="114" t="s">
        <v>25</v>
      </c>
      <c r="D2" s="176" t="s">
        <v>396</v>
      </c>
      <c r="E2" s="114"/>
      <c r="F2" s="166" t="s">
        <v>26</v>
      </c>
      <c r="G2" s="166"/>
      <c r="H2" s="166" t="s">
        <v>426</v>
      </c>
      <c r="I2" s="166"/>
      <c r="J2" s="166" t="s">
        <v>27</v>
      </c>
      <c r="K2" s="166"/>
      <c r="L2" s="167" t="s">
        <v>313</v>
      </c>
      <c r="M2" s="114"/>
      <c r="N2" s="114" t="s">
        <v>28</v>
      </c>
      <c r="O2" s="116" t="s">
        <v>285</v>
      </c>
      <c r="P2" s="117" t="s">
        <v>3</v>
      </c>
    </row>
    <row r="3" spans="1:16" ht="12.75">
      <c r="A3" t="s">
        <v>39</v>
      </c>
      <c r="C3">
        <v>115</v>
      </c>
      <c r="D3" s="71"/>
      <c r="F3">
        <v>120</v>
      </c>
      <c r="H3">
        <v>119</v>
      </c>
      <c r="J3">
        <v>118</v>
      </c>
      <c r="L3" s="73" t="s">
        <v>374</v>
      </c>
      <c r="N3" s="21" t="s">
        <v>40</v>
      </c>
      <c r="O3" s="21"/>
      <c r="P3" s="46">
        <v>31809</v>
      </c>
    </row>
    <row r="4" spans="4:16" ht="12.75">
      <c r="D4" s="71"/>
      <c r="L4" s="21"/>
      <c r="N4" s="21"/>
      <c r="O4" s="21"/>
      <c r="P4" s="1"/>
    </row>
    <row r="5" spans="1:16" ht="12.75">
      <c r="A5" t="s">
        <v>39</v>
      </c>
      <c r="C5">
        <v>115</v>
      </c>
      <c r="D5" s="71"/>
      <c r="F5">
        <v>119</v>
      </c>
      <c r="H5">
        <v>118</v>
      </c>
      <c r="J5">
        <v>117</v>
      </c>
      <c r="L5" s="73" t="s">
        <v>374</v>
      </c>
      <c r="N5" s="21" t="s">
        <v>41</v>
      </c>
      <c r="O5" s="21"/>
      <c r="P5" s="46">
        <v>32174</v>
      </c>
    </row>
    <row r="7" spans="1:16" ht="12.75">
      <c r="A7" s="21" t="s">
        <v>45</v>
      </c>
      <c r="B7" s="21"/>
      <c r="C7" s="21">
        <v>115</v>
      </c>
      <c r="D7" s="71"/>
      <c r="E7" s="21"/>
      <c r="F7" s="21">
        <v>119</v>
      </c>
      <c r="G7" s="21"/>
      <c r="H7" s="21">
        <v>119</v>
      </c>
      <c r="I7" s="21"/>
      <c r="J7" s="21">
        <v>119</v>
      </c>
      <c r="K7" s="21"/>
      <c r="L7" s="73" t="s">
        <v>374</v>
      </c>
      <c r="M7" s="21"/>
      <c r="N7" s="21" t="s">
        <v>40</v>
      </c>
      <c r="O7" s="30"/>
      <c r="P7" s="42">
        <v>43086</v>
      </c>
    </row>
    <row r="8" spans="1:16" ht="12.75">
      <c r="A8" s="21"/>
      <c r="B8" s="21"/>
      <c r="C8" s="21"/>
      <c r="D8" s="71"/>
      <c r="E8" s="21"/>
      <c r="F8" s="21"/>
      <c r="G8" s="21"/>
      <c r="H8" s="21"/>
      <c r="I8" s="21"/>
      <c r="J8" s="21"/>
      <c r="K8" s="21"/>
      <c r="L8" s="21"/>
      <c r="M8" s="21"/>
      <c r="N8" s="21"/>
      <c r="O8" s="30"/>
      <c r="P8" s="26"/>
    </row>
    <row r="9" spans="1:16" ht="12.75">
      <c r="A9" s="21" t="s">
        <v>45</v>
      </c>
      <c r="B9" s="21"/>
      <c r="C9" s="21">
        <v>115</v>
      </c>
      <c r="D9" s="71"/>
      <c r="E9" s="21"/>
      <c r="F9" s="21">
        <v>118</v>
      </c>
      <c r="G9" s="21"/>
      <c r="H9" s="21">
        <v>118</v>
      </c>
      <c r="I9" s="21"/>
      <c r="J9" s="21">
        <v>118</v>
      </c>
      <c r="K9" s="21"/>
      <c r="L9" s="80" t="s">
        <v>388</v>
      </c>
      <c r="M9" s="21"/>
      <c r="N9" s="21" t="s">
        <v>41</v>
      </c>
      <c r="O9" s="30"/>
      <c r="P9" s="42">
        <v>43086</v>
      </c>
    </row>
    <row r="10" spans="1:16" ht="12.75">
      <c r="A10" s="21"/>
      <c r="B10" s="21"/>
      <c r="C10" s="21"/>
      <c r="D10" s="21"/>
      <c r="E10" s="21"/>
      <c r="F10" s="21"/>
      <c r="G10" s="21"/>
      <c r="H10" s="21"/>
      <c r="I10" s="21"/>
      <c r="J10" s="21"/>
      <c r="K10" s="21"/>
      <c r="L10" s="21"/>
      <c r="M10" s="21"/>
      <c r="N10" s="21"/>
      <c r="O10" s="21"/>
      <c r="P10" s="21"/>
    </row>
    <row r="11" spans="1:16" ht="12.75">
      <c r="A11" s="21" t="s">
        <v>76</v>
      </c>
      <c r="B11" s="21"/>
      <c r="C11" s="21">
        <v>115</v>
      </c>
      <c r="D11" s="71"/>
      <c r="E11" s="21"/>
      <c r="F11" s="21">
        <v>120</v>
      </c>
      <c r="G11" s="21"/>
      <c r="H11" s="21">
        <v>119</v>
      </c>
      <c r="I11" s="21"/>
      <c r="J11" s="21">
        <v>118</v>
      </c>
      <c r="K11" s="21"/>
      <c r="L11" s="73" t="s">
        <v>374</v>
      </c>
      <c r="M11" s="21"/>
      <c r="N11" s="21" t="s">
        <v>40</v>
      </c>
      <c r="O11" s="21"/>
      <c r="P11" s="42">
        <v>32174</v>
      </c>
    </row>
    <row r="12" spans="1:16" ht="12.75">
      <c r="A12" s="21"/>
      <c r="B12" s="21"/>
      <c r="C12" s="21"/>
      <c r="D12" s="71"/>
      <c r="E12" s="21"/>
      <c r="F12" s="21"/>
      <c r="G12" s="21"/>
      <c r="H12" s="21"/>
      <c r="I12" s="21"/>
      <c r="J12" s="21"/>
      <c r="K12" s="21"/>
      <c r="L12" s="21"/>
      <c r="M12" s="21"/>
      <c r="N12" s="21"/>
      <c r="O12" s="21"/>
      <c r="P12" s="26"/>
    </row>
    <row r="13" spans="1:16" ht="12.75">
      <c r="A13" s="21" t="s">
        <v>76</v>
      </c>
      <c r="B13" s="21"/>
      <c r="C13" s="21">
        <v>115</v>
      </c>
      <c r="D13" s="71"/>
      <c r="E13" s="21"/>
      <c r="F13" s="21">
        <v>119</v>
      </c>
      <c r="G13" s="21"/>
      <c r="H13" s="21">
        <v>118</v>
      </c>
      <c r="I13" s="21"/>
      <c r="J13" s="21">
        <v>117</v>
      </c>
      <c r="K13" s="21"/>
      <c r="L13" s="73" t="s">
        <v>374</v>
      </c>
      <c r="M13" s="21"/>
      <c r="N13" s="21" t="s">
        <v>77</v>
      </c>
      <c r="O13" s="21"/>
      <c r="P13" s="42">
        <v>32174</v>
      </c>
    </row>
    <row r="14" spans="1:16" ht="12.75">
      <c r="A14" s="21"/>
      <c r="B14" s="21"/>
      <c r="C14" s="21"/>
      <c r="D14" s="21"/>
      <c r="E14" s="21"/>
      <c r="F14" s="21"/>
      <c r="G14" s="21"/>
      <c r="H14" s="21"/>
      <c r="I14" s="21"/>
      <c r="J14" s="21"/>
      <c r="K14" s="21"/>
      <c r="L14" s="21"/>
      <c r="M14" s="21"/>
      <c r="N14" s="21"/>
      <c r="O14" s="21"/>
      <c r="P14" s="21"/>
    </row>
    <row r="15" spans="1:22" s="13" customFormat="1" ht="12.75">
      <c r="A15" s="24" t="s">
        <v>89</v>
      </c>
      <c r="B15" s="24"/>
      <c r="C15" s="24">
        <v>115</v>
      </c>
      <c r="D15" s="70"/>
      <c r="E15" s="24"/>
      <c r="F15" s="24">
        <v>119</v>
      </c>
      <c r="G15" s="24"/>
      <c r="H15" s="24">
        <v>119</v>
      </c>
      <c r="I15" s="24"/>
      <c r="J15" s="24">
        <v>119</v>
      </c>
      <c r="K15" s="24"/>
      <c r="L15" s="80" t="s">
        <v>374</v>
      </c>
      <c r="M15" s="24"/>
      <c r="N15" s="51" t="s">
        <v>420</v>
      </c>
      <c r="O15" s="21"/>
      <c r="P15" s="43">
        <v>43086</v>
      </c>
      <c r="Q15" s="51"/>
      <c r="R15" s="24"/>
      <c r="S15" s="24"/>
      <c r="T15" s="24"/>
      <c r="U15" s="24"/>
      <c r="V15" s="24"/>
    </row>
    <row r="16" spans="4:17" s="24" customFormat="1" ht="12.75">
      <c r="D16" s="70"/>
      <c r="L16" s="80"/>
      <c r="N16" s="21"/>
      <c r="O16" s="21"/>
      <c r="P16" s="43"/>
      <c r="Q16" s="51"/>
    </row>
    <row r="17" spans="1:22" s="13" customFormat="1" ht="12.75">
      <c r="A17" s="24" t="s">
        <v>89</v>
      </c>
      <c r="B17" s="24"/>
      <c r="C17" s="24">
        <v>115</v>
      </c>
      <c r="D17" s="70"/>
      <c r="E17" s="24"/>
      <c r="F17" s="24">
        <v>118</v>
      </c>
      <c r="G17" s="24"/>
      <c r="H17" s="24">
        <v>118</v>
      </c>
      <c r="I17" s="24"/>
      <c r="J17" s="24">
        <v>118</v>
      </c>
      <c r="K17" s="24"/>
      <c r="L17" s="80" t="s">
        <v>374</v>
      </c>
      <c r="M17" s="24"/>
      <c r="N17" s="51" t="s">
        <v>421</v>
      </c>
      <c r="O17" s="21"/>
      <c r="P17" s="43">
        <v>43086</v>
      </c>
      <c r="Q17" s="51"/>
      <c r="R17" s="24"/>
      <c r="S17" s="24"/>
      <c r="T17" s="24"/>
      <c r="U17" s="24"/>
      <c r="V17" s="24"/>
    </row>
    <row r="19" spans="1:16" ht="12.75">
      <c r="A19" t="s">
        <v>115</v>
      </c>
      <c r="C19">
        <v>115</v>
      </c>
      <c r="D19" s="71"/>
      <c r="F19">
        <v>120</v>
      </c>
      <c r="H19">
        <v>119</v>
      </c>
      <c r="J19">
        <v>118</v>
      </c>
      <c r="L19" s="73" t="s">
        <v>378</v>
      </c>
      <c r="N19" s="21" t="s">
        <v>40</v>
      </c>
      <c r="O19" s="24" t="s">
        <v>300</v>
      </c>
      <c r="P19" s="46">
        <v>28856</v>
      </c>
    </row>
    <row r="20" spans="4:16" ht="12.75">
      <c r="D20" s="71"/>
      <c r="L20" s="21"/>
      <c r="N20" s="21"/>
      <c r="P20" s="1"/>
    </row>
    <row r="21" spans="1:16" ht="12.75">
      <c r="A21" t="s">
        <v>115</v>
      </c>
      <c r="C21">
        <v>115</v>
      </c>
      <c r="D21" s="71"/>
      <c r="F21">
        <v>119</v>
      </c>
      <c r="H21">
        <v>118</v>
      </c>
      <c r="J21">
        <v>117</v>
      </c>
      <c r="L21" s="73" t="s">
        <v>378</v>
      </c>
      <c r="N21" s="21" t="s">
        <v>41</v>
      </c>
      <c r="P21" s="46">
        <v>32174</v>
      </c>
    </row>
    <row r="22" spans="4:16" ht="12.75">
      <c r="D22" s="71"/>
      <c r="L22" s="21"/>
      <c r="N22" s="21"/>
      <c r="P22" s="1"/>
    </row>
    <row r="23" spans="1:16" ht="12.75">
      <c r="A23" s="21" t="s">
        <v>115</v>
      </c>
      <c r="B23" s="21"/>
      <c r="C23" s="21">
        <v>230</v>
      </c>
      <c r="D23" s="71"/>
      <c r="E23" s="21"/>
      <c r="F23" s="21">
        <v>242</v>
      </c>
      <c r="G23" s="21"/>
      <c r="H23" s="21">
        <v>240</v>
      </c>
      <c r="I23" s="21"/>
      <c r="J23" s="21">
        <v>238</v>
      </c>
      <c r="K23" s="21"/>
      <c r="L23" s="73" t="s">
        <v>386</v>
      </c>
      <c r="M23" s="21"/>
      <c r="N23" s="21" t="s">
        <v>181</v>
      </c>
      <c r="O23" t="s">
        <v>302</v>
      </c>
      <c r="P23" s="42">
        <v>34029</v>
      </c>
    </row>
    <row r="24" spans="1:16" ht="12.75">
      <c r="A24" s="21"/>
      <c r="B24" s="21"/>
      <c r="C24" s="21"/>
      <c r="D24" s="71"/>
      <c r="E24" s="21"/>
      <c r="F24" s="21"/>
      <c r="G24" s="21"/>
      <c r="H24" s="21"/>
      <c r="I24" s="21"/>
      <c r="J24" s="21"/>
      <c r="K24" s="21"/>
      <c r="L24" s="21"/>
      <c r="M24" s="21"/>
      <c r="N24" s="21"/>
      <c r="P24" s="42"/>
    </row>
    <row r="25" spans="1:16" ht="12.75">
      <c r="A25" s="21" t="s">
        <v>115</v>
      </c>
      <c r="B25" s="21"/>
      <c r="C25" s="21">
        <v>230</v>
      </c>
      <c r="D25" s="71"/>
      <c r="E25" s="36"/>
      <c r="F25" s="21">
        <v>240</v>
      </c>
      <c r="G25" s="21"/>
      <c r="H25" s="21">
        <v>239</v>
      </c>
      <c r="I25" s="21"/>
      <c r="J25" s="21">
        <v>238</v>
      </c>
      <c r="K25" s="26"/>
      <c r="L25" s="73" t="s">
        <v>386</v>
      </c>
      <c r="M25" s="36"/>
      <c r="N25" s="21" t="s">
        <v>41</v>
      </c>
      <c r="P25" s="42">
        <v>39912</v>
      </c>
    </row>
    <row r="27" spans="1:16" ht="12.75">
      <c r="A27" t="s">
        <v>116</v>
      </c>
      <c r="C27">
        <v>115</v>
      </c>
      <c r="D27" s="71"/>
      <c r="F27">
        <v>120</v>
      </c>
      <c r="H27">
        <v>119</v>
      </c>
      <c r="J27">
        <v>118</v>
      </c>
      <c r="L27" s="73" t="s">
        <v>386</v>
      </c>
      <c r="N27" s="21" t="s">
        <v>40</v>
      </c>
      <c r="O27" s="24" t="s">
        <v>300</v>
      </c>
      <c r="P27" s="46">
        <v>29587</v>
      </c>
    </row>
    <row r="28" spans="4:16" ht="12.75">
      <c r="D28" s="71"/>
      <c r="L28" s="21"/>
      <c r="N28" s="21"/>
      <c r="P28" s="1"/>
    </row>
    <row r="29" spans="1:16" ht="12.75">
      <c r="A29" t="s">
        <v>116</v>
      </c>
      <c r="C29">
        <v>115</v>
      </c>
      <c r="D29" s="71"/>
      <c r="F29">
        <v>119</v>
      </c>
      <c r="H29">
        <v>118</v>
      </c>
      <c r="J29">
        <v>117</v>
      </c>
      <c r="L29" s="73" t="s">
        <v>386</v>
      </c>
      <c r="N29" s="21" t="s">
        <v>41</v>
      </c>
      <c r="P29" s="46">
        <v>32174</v>
      </c>
    </row>
    <row r="31" spans="1:16" ht="12.75">
      <c r="A31" t="s">
        <v>140</v>
      </c>
      <c r="C31">
        <v>115</v>
      </c>
      <c r="D31" s="71"/>
      <c r="F31">
        <v>120</v>
      </c>
      <c r="H31">
        <v>119</v>
      </c>
      <c r="J31">
        <v>118</v>
      </c>
      <c r="L31" s="73" t="s">
        <v>390</v>
      </c>
      <c r="N31" s="21" t="s">
        <v>40</v>
      </c>
      <c r="P31" s="46">
        <v>32174</v>
      </c>
    </row>
    <row r="32" spans="4:16" ht="12.75">
      <c r="D32" s="71"/>
      <c r="L32" s="21"/>
      <c r="N32" s="21"/>
      <c r="P32" s="1"/>
    </row>
    <row r="33" spans="1:16" ht="12.75">
      <c r="A33" t="s">
        <v>140</v>
      </c>
      <c r="C33">
        <v>115</v>
      </c>
      <c r="D33" s="71"/>
      <c r="F33">
        <v>119</v>
      </c>
      <c r="H33">
        <v>118</v>
      </c>
      <c r="J33">
        <v>117</v>
      </c>
      <c r="L33" s="73" t="s">
        <v>390</v>
      </c>
      <c r="N33" s="21" t="s">
        <v>41</v>
      </c>
      <c r="P33" s="46">
        <v>32174</v>
      </c>
    </row>
    <row r="35" spans="1:16" ht="12.75">
      <c r="A35" t="s">
        <v>172</v>
      </c>
      <c r="C35">
        <v>115</v>
      </c>
      <c r="D35" s="71"/>
      <c r="F35">
        <v>120</v>
      </c>
      <c r="H35">
        <v>119</v>
      </c>
      <c r="J35">
        <v>118</v>
      </c>
      <c r="L35" s="73" t="s">
        <v>379</v>
      </c>
      <c r="N35" s="21" t="s">
        <v>40</v>
      </c>
      <c r="P35" s="46">
        <v>31809</v>
      </c>
    </row>
    <row r="36" spans="4:16" ht="12.75">
      <c r="D36" s="71"/>
      <c r="L36" s="21"/>
      <c r="N36" s="21"/>
      <c r="P36" s="1"/>
    </row>
    <row r="37" spans="1:16" ht="12.75">
      <c r="A37" t="s">
        <v>172</v>
      </c>
      <c r="C37">
        <v>115</v>
      </c>
      <c r="D37" s="71"/>
      <c r="F37">
        <v>119</v>
      </c>
      <c r="H37">
        <v>118</v>
      </c>
      <c r="J37">
        <v>117</v>
      </c>
      <c r="L37" s="73" t="s">
        <v>379</v>
      </c>
      <c r="N37" s="21" t="s">
        <v>41</v>
      </c>
      <c r="P37" s="46">
        <v>32174</v>
      </c>
    </row>
  </sheetData>
  <sheetProtection/>
  <conditionalFormatting sqref="A3:L38 N3:P38">
    <cfRule type="expression" priority="2" dxfId="0" stopIfTrue="1">
      <formula>MOD(ROW(),2)=0</formula>
    </cfRule>
  </conditionalFormatting>
  <conditionalFormatting sqref="M3:M38">
    <cfRule type="expression" priority="1" dxfId="0" stopIfTrue="1">
      <formula>MOD(ROW(),2)=0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G227"/>
  <sheetViews>
    <sheetView zoomScalePageLayoutView="0" workbookViewId="0" topLeftCell="A1">
      <pane ySplit="2" topLeftCell="A123" activePane="bottomLeft" state="frozen"/>
      <selection pane="topLeft" activeCell="A1" sqref="A1"/>
      <selection pane="bottomLeft" activeCell="A164" sqref="A164"/>
    </sheetView>
  </sheetViews>
  <sheetFormatPr defaultColWidth="9.140625" defaultRowHeight="12.75"/>
  <cols>
    <col min="1" max="1" width="45.421875" style="0" customWidth="1"/>
    <col min="2" max="2" width="1.28515625" style="0" customWidth="1"/>
    <col min="3" max="3" width="6.421875" style="0" customWidth="1"/>
    <col min="4" max="4" width="5.7109375" style="33" customWidth="1"/>
    <col min="5" max="5" width="8.140625" style="144" customWidth="1"/>
    <col min="6" max="6" width="5.00390625" style="0" customWidth="1"/>
    <col min="7" max="7" width="4.8515625" style="0" customWidth="1"/>
    <col min="8" max="8" width="5.00390625" style="0" customWidth="1"/>
    <col min="9" max="9" width="3.421875" style="0" customWidth="1"/>
    <col min="10" max="10" width="5.421875" style="0" customWidth="1"/>
    <col min="11" max="11" width="4.28125" style="1" customWidth="1"/>
    <col min="12" max="12" width="8.140625" style="144" customWidth="1"/>
    <col min="13" max="13" width="24.140625" style="65" customWidth="1"/>
    <col min="14" max="14" width="7.140625" style="1" customWidth="1"/>
    <col min="15" max="15" width="38.8515625" style="0" customWidth="1"/>
    <col min="16" max="16" width="45.8515625" style="0" customWidth="1"/>
    <col min="17" max="17" width="26.421875" style="0" customWidth="1"/>
    <col min="18" max="18" width="45.421875" style="182" hidden="1" customWidth="1"/>
    <col min="19" max="33" width="9.140625" style="182" hidden="1" customWidth="1"/>
    <col min="34" max="34" width="0" style="0" hidden="1" customWidth="1"/>
  </cols>
  <sheetData>
    <row r="1" spans="1:33" s="40" customFormat="1" ht="30" customHeight="1">
      <c r="A1" s="118" t="s">
        <v>372</v>
      </c>
      <c r="B1" s="111"/>
      <c r="C1" s="111"/>
      <c r="D1" s="111"/>
      <c r="E1" s="142"/>
      <c r="F1" s="111"/>
      <c r="G1" s="111"/>
      <c r="H1" s="111"/>
      <c r="I1" s="111"/>
      <c r="J1" s="111"/>
      <c r="K1" s="111"/>
      <c r="L1" s="142"/>
      <c r="M1" s="119"/>
      <c r="N1" s="113"/>
      <c r="O1" s="111"/>
      <c r="P1" s="111"/>
      <c r="Q1" s="111"/>
      <c r="R1" s="207"/>
      <c r="S1" s="177"/>
      <c r="T1" s="177"/>
      <c r="U1" s="177"/>
      <c r="V1" s="177"/>
      <c r="W1" s="177"/>
      <c r="X1" s="177"/>
      <c r="Y1" s="177"/>
      <c r="Z1" s="177"/>
      <c r="AA1" s="177"/>
      <c r="AB1" s="177"/>
      <c r="AC1" s="177"/>
      <c r="AD1" s="177"/>
      <c r="AE1" s="177"/>
      <c r="AF1" s="177"/>
      <c r="AG1" s="177"/>
    </row>
    <row r="2" spans="1:33" s="66" customFormat="1" ht="30.75" customHeight="1">
      <c r="A2" s="82" t="s">
        <v>443</v>
      </c>
      <c r="B2" s="83"/>
      <c r="C2" s="82" t="s">
        <v>25</v>
      </c>
      <c r="D2" s="84"/>
      <c r="E2" s="158" t="s">
        <v>439</v>
      </c>
      <c r="F2" s="154" t="s">
        <v>26</v>
      </c>
      <c r="G2" s="155"/>
      <c r="H2" s="154" t="s">
        <v>426</v>
      </c>
      <c r="I2" s="155"/>
      <c r="J2" s="154" t="s">
        <v>27</v>
      </c>
      <c r="K2" s="156"/>
      <c r="L2" s="157" t="s">
        <v>313</v>
      </c>
      <c r="M2" s="85" t="s">
        <v>327</v>
      </c>
      <c r="N2" s="86" t="s">
        <v>3</v>
      </c>
      <c r="O2" s="82" t="s">
        <v>28</v>
      </c>
      <c r="P2" s="82" t="s">
        <v>404</v>
      </c>
      <c r="Q2" s="82" t="s">
        <v>285</v>
      </c>
      <c r="R2" s="209" t="s">
        <v>519</v>
      </c>
      <c r="S2" s="178" t="s">
        <v>431</v>
      </c>
      <c r="T2" s="178" t="s">
        <v>451</v>
      </c>
      <c r="U2" s="178"/>
      <c r="V2" s="178"/>
      <c r="W2" s="178"/>
      <c r="X2" s="178"/>
      <c r="Y2" s="178"/>
      <c r="Z2" s="178"/>
      <c r="AA2" s="178"/>
      <c r="AB2" s="178"/>
      <c r="AC2" s="178"/>
      <c r="AD2" s="178"/>
      <c r="AE2" s="178"/>
      <c r="AF2" s="178"/>
      <c r="AG2" s="178"/>
    </row>
    <row r="3" spans="1:33" s="21" customFormat="1" ht="12.75">
      <c r="A3" s="168" t="s">
        <v>173</v>
      </c>
      <c r="B3" s="169"/>
      <c r="C3" s="169"/>
      <c r="D3" s="170"/>
      <c r="E3" s="171"/>
      <c r="F3" s="169"/>
      <c r="G3" s="169"/>
      <c r="H3" s="169"/>
      <c r="I3" s="169"/>
      <c r="J3" s="169"/>
      <c r="K3" s="172"/>
      <c r="L3" s="171"/>
      <c r="M3" s="173"/>
      <c r="N3" s="172"/>
      <c r="O3" s="175"/>
      <c r="P3" s="175"/>
      <c r="Q3" s="169"/>
      <c r="R3" s="208"/>
      <c r="S3" s="179"/>
      <c r="T3" s="179"/>
      <c r="U3" s="179"/>
      <c r="V3" s="179"/>
      <c r="W3" s="179"/>
      <c r="X3" s="179"/>
      <c r="Y3" s="179"/>
      <c r="Z3" s="179"/>
      <c r="AA3" s="179"/>
      <c r="AB3" s="179"/>
      <c r="AC3" s="179"/>
      <c r="AD3" s="179"/>
      <c r="AE3" s="179"/>
      <c r="AF3" s="179"/>
      <c r="AG3" s="179"/>
    </row>
    <row r="4" spans="1:33" s="21" customFormat="1" ht="12.75">
      <c r="A4" s="21" t="s">
        <v>174</v>
      </c>
      <c r="C4" s="120">
        <v>115</v>
      </c>
      <c r="D4" s="36"/>
      <c r="E4" s="143">
        <v>117</v>
      </c>
      <c r="F4" s="21">
        <v>117</v>
      </c>
      <c r="H4" s="21">
        <v>117</v>
      </c>
      <c r="J4" s="21">
        <v>117</v>
      </c>
      <c r="K4" s="26"/>
      <c r="L4" s="143">
        <v>3</v>
      </c>
      <c r="M4" s="63" t="s">
        <v>360</v>
      </c>
      <c r="N4" s="42">
        <v>33635</v>
      </c>
      <c r="O4" s="21" t="s">
        <v>241</v>
      </c>
      <c r="Q4" s="24" t="s">
        <v>286</v>
      </c>
      <c r="R4" s="200" t="s">
        <v>520</v>
      </c>
      <c r="S4" s="179">
        <v>40029</v>
      </c>
      <c r="T4" s="179">
        <v>40028</v>
      </c>
      <c r="U4" s="179">
        <v>40030</v>
      </c>
      <c r="V4" s="179">
        <v>40032</v>
      </c>
      <c r="W4" s="179"/>
      <c r="X4" s="179"/>
      <c r="Y4" s="179"/>
      <c r="Z4" s="179"/>
      <c r="AA4" s="179"/>
      <c r="AB4" s="179"/>
      <c r="AC4" s="179"/>
      <c r="AD4" s="179"/>
      <c r="AE4" s="179"/>
      <c r="AF4" s="179"/>
      <c r="AG4" s="179"/>
    </row>
    <row r="5" spans="3:33" s="21" customFormat="1" ht="12.75">
      <c r="C5" s="120"/>
      <c r="D5" s="36"/>
      <c r="E5" s="143"/>
      <c r="K5" s="26"/>
      <c r="L5" s="143"/>
      <c r="M5" s="63"/>
      <c r="N5" s="26"/>
      <c r="R5" s="179"/>
      <c r="S5" s="179"/>
      <c r="T5" s="179"/>
      <c r="U5" s="179"/>
      <c r="V5" s="179"/>
      <c r="W5" s="179"/>
      <c r="X5" s="179"/>
      <c r="Y5" s="179"/>
      <c r="Z5" s="179"/>
      <c r="AA5" s="179"/>
      <c r="AB5" s="179"/>
      <c r="AC5" s="179"/>
      <c r="AD5" s="179"/>
      <c r="AE5" s="179"/>
      <c r="AF5" s="179"/>
      <c r="AG5" s="179"/>
    </row>
    <row r="6" spans="1:33" s="24" customFormat="1" ht="12.75">
      <c r="A6" s="24" t="s">
        <v>175</v>
      </c>
      <c r="C6" s="121">
        <v>115</v>
      </c>
      <c r="D6" s="35"/>
      <c r="E6" s="143"/>
      <c r="F6" s="24">
        <v>120</v>
      </c>
      <c r="H6" s="24">
        <v>119</v>
      </c>
      <c r="J6" s="24">
        <v>118</v>
      </c>
      <c r="K6" s="29" t="s">
        <v>0</v>
      </c>
      <c r="L6" s="143">
        <v>2.5</v>
      </c>
      <c r="M6" s="188" t="s">
        <v>454</v>
      </c>
      <c r="N6" s="43">
        <v>40156</v>
      </c>
      <c r="O6" s="24" t="s">
        <v>0</v>
      </c>
      <c r="Q6" s="21" t="s">
        <v>289</v>
      </c>
      <c r="R6" s="201" t="s">
        <v>521</v>
      </c>
      <c r="S6" s="180">
        <v>40139</v>
      </c>
      <c r="T6" s="180">
        <v>44001</v>
      </c>
      <c r="U6" s="180">
        <v>44005</v>
      </c>
      <c r="V6" s="180"/>
      <c r="W6" s="180"/>
      <c r="X6" s="180"/>
      <c r="Y6" s="180"/>
      <c r="Z6" s="180"/>
      <c r="AA6" s="180"/>
      <c r="AB6" s="180"/>
      <c r="AC6" s="180"/>
      <c r="AD6" s="180"/>
      <c r="AE6" s="180"/>
      <c r="AF6" s="180"/>
      <c r="AG6" s="180"/>
    </row>
    <row r="7" spans="3:33" s="24" customFormat="1" ht="12.75">
      <c r="C7" s="121"/>
      <c r="D7" s="35"/>
      <c r="E7" s="143"/>
      <c r="K7" s="29"/>
      <c r="L7" s="143"/>
      <c r="M7" s="63"/>
      <c r="N7" s="43"/>
      <c r="Q7" s="21"/>
      <c r="R7" s="180"/>
      <c r="S7" s="180"/>
      <c r="T7" s="180"/>
      <c r="U7" s="180"/>
      <c r="V7" s="180"/>
      <c r="W7" s="180"/>
      <c r="X7" s="180"/>
      <c r="Y7" s="180"/>
      <c r="Z7" s="180"/>
      <c r="AA7" s="180"/>
      <c r="AB7" s="180"/>
      <c r="AC7" s="180"/>
      <c r="AD7" s="180"/>
      <c r="AE7" s="180"/>
      <c r="AF7" s="180"/>
      <c r="AG7" s="180"/>
    </row>
    <row r="8" spans="1:33" s="21" customFormat="1" ht="12.75">
      <c r="A8" s="21" t="s">
        <v>177</v>
      </c>
      <c r="C8" s="120">
        <v>115</v>
      </c>
      <c r="D8" s="36"/>
      <c r="E8" s="143">
        <v>115</v>
      </c>
      <c r="F8" s="21">
        <v>115</v>
      </c>
      <c r="H8" s="21">
        <v>115</v>
      </c>
      <c r="J8" s="21">
        <v>115</v>
      </c>
      <c r="K8" s="26"/>
      <c r="L8" s="143">
        <v>3</v>
      </c>
      <c r="M8" s="63" t="s">
        <v>351</v>
      </c>
      <c r="N8" s="42">
        <v>28611</v>
      </c>
      <c r="R8" s="179" t="s">
        <v>177</v>
      </c>
      <c r="S8" s="179">
        <v>40367</v>
      </c>
      <c r="T8" s="179">
        <v>40361</v>
      </c>
      <c r="U8" s="179"/>
      <c r="V8" s="179"/>
      <c r="W8" s="179"/>
      <c r="X8" s="179"/>
      <c r="Y8" s="179"/>
      <c r="Z8" s="179"/>
      <c r="AA8" s="179"/>
      <c r="AB8" s="179"/>
      <c r="AC8" s="179"/>
      <c r="AD8" s="179"/>
      <c r="AE8" s="179"/>
      <c r="AF8" s="179"/>
      <c r="AG8" s="179"/>
    </row>
    <row r="9" spans="3:33" s="24" customFormat="1" ht="12.75">
      <c r="C9" s="121"/>
      <c r="D9" s="35"/>
      <c r="E9" s="143"/>
      <c r="K9" s="29"/>
      <c r="L9" s="143"/>
      <c r="M9" s="63"/>
      <c r="N9" s="43"/>
      <c r="Q9" s="21"/>
      <c r="R9" s="180"/>
      <c r="S9" s="180"/>
      <c r="T9" s="180"/>
      <c r="U9" s="180"/>
      <c r="V9" s="180"/>
      <c r="W9" s="180"/>
      <c r="X9" s="180"/>
      <c r="Y9" s="180"/>
      <c r="Z9" s="180"/>
      <c r="AA9" s="180"/>
      <c r="AB9" s="180"/>
      <c r="AC9" s="180"/>
      <c r="AD9" s="180"/>
      <c r="AE9" s="180"/>
      <c r="AF9" s="180"/>
      <c r="AG9" s="180"/>
    </row>
    <row r="10" spans="1:33" s="21" customFormat="1" ht="12.75">
      <c r="A10" s="21" t="s">
        <v>257</v>
      </c>
      <c r="C10" s="120">
        <v>115</v>
      </c>
      <c r="D10" s="36"/>
      <c r="E10" s="143">
        <v>118</v>
      </c>
      <c r="F10" s="24">
        <v>121</v>
      </c>
      <c r="G10" s="24" t="s">
        <v>31</v>
      </c>
      <c r="H10" s="24"/>
      <c r="J10" s="21">
        <v>115</v>
      </c>
      <c r="K10" s="26" t="s">
        <v>32</v>
      </c>
      <c r="L10" s="143">
        <v>3</v>
      </c>
      <c r="M10" s="63" t="s">
        <v>361</v>
      </c>
      <c r="N10" s="42">
        <v>40391</v>
      </c>
      <c r="O10" s="24"/>
      <c r="P10" s="24"/>
      <c r="R10" s="179" t="s">
        <v>257</v>
      </c>
      <c r="S10" s="179">
        <v>40435</v>
      </c>
      <c r="T10" s="179">
        <v>44032</v>
      </c>
      <c r="U10" s="179">
        <v>44031</v>
      </c>
      <c r="V10" s="179"/>
      <c r="W10" s="179"/>
      <c r="X10" s="179"/>
      <c r="Y10" s="179"/>
      <c r="Z10" s="179"/>
      <c r="AA10" s="179"/>
      <c r="AB10" s="179"/>
      <c r="AC10" s="179"/>
      <c r="AD10" s="179"/>
      <c r="AE10" s="179"/>
      <c r="AF10" s="179"/>
      <c r="AG10" s="179"/>
    </row>
    <row r="11" spans="3:33" s="21" customFormat="1" ht="12.75">
      <c r="C11" s="120"/>
      <c r="D11" s="36"/>
      <c r="E11" s="143"/>
      <c r="F11" s="24"/>
      <c r="G11" s="24"/>
      <c r="H11" s="24"/>
      <c r="K11" s="26"/>
      <c r="L11" s="143"/>
      <c r="M11" s="63"/>
      <c r="N11" s="42"/>
      <c r="O11" s="24"/>
      <c r="P11" s="24"/>
      <c r="R11" s="179"/>
      <c r="S11" s="179"/>
      <c r="T11" s="179"/>
      <c r="U11" s="179"/>
      <c r="V11" s="179"/>
      <c r="W11" s="179"/>
      <c r="X11" s="179"/>
      <c r="Y11" s="179"/>
      <c r="Z11" s="179"/>
      <c r="AA11" s="179"/>
      <c r="AB11" s="179"/>
      <c r="AC11" s="179"/>
      <c r="AD11" s="179"/>
      <c r="AE11" s="179"/>
      <c r="AF11" s="179"/>
      <c r="AG11" s="179"/>
    </row>
    <row r="12" spans="1:33" s="21" customFormat="1" ht="12.75">
      <c r="A12" s="21" t="s">
        <v>178</v>
      </c>
      <c r="C12" s="120">
        <v>115</v>
      </c>
      <c r="D12" s="36"/>
      <c r="E12" s="143"/>
      <c r="F12" s="21">
        <v>120</v>
      </c>
      <c r="H12" s="21">
        <v>117</v>
      </c>
      <c r="J12" s="21">
        <v>116</v>
      </c>
      <c r="K12" s="26"/>
      <c r="L12" s="143">
        <v>3</v>
      </c>
      <c r="M12" s="63" t="s">
        <v>417</v>
      </c>
      <c r="N12" s="42">
        <v>42430</v>
      </c>
      <c r="Q12" s="21" t="s">
        <v>290</v>
      </c>
      <c r="R12" s="179" t="s">
        <v>178</v>
      </c>
      <c r="S12" s="179"/>
      <c r="T12" s="179"/>
      <c r="U12" s="179"/>
      <c r="V12" s="179"/>
      <c r="W12" s="179"/>
      <c r="X12" s="179"/>
      <c r="Y12" s="179"/>
      <c r="Z12" s="179"/>
      <c r="AA12" s="179"/>
      <c r="AB12" s="179"/>
      <c r="AC12" s="179"/>
      <c r="AD12" s="179"/>
      <c r="AE12" s="179"/>
      <c r="AF12" s="179"/>
      <c r="AG12" s="179"/>
    </row>
    <row r="13" spans="3:33" s="24" customFormat="1" ht="12.75">
      <c r="C13" s="121"/>
      <c r="D13" s="35"/>
      <c r="E13" s="143"/>
      <c r="K13" s="29"/>
      <c r="L13" s="143"/>
      <c r="M13" s="63"/>
      <c r="N13" s="43"/>
      <c r="Q13" s="21"/>
      <c r="R13" s="180"/>
      <c r="S13" s="180"/>
      <c r="T13" s="180"/>
      <c r="U13" s="180"/>
      <c r="V13" s="180"/>
      <c r="W13" s="180"/>
      <c r="X13" s="180"/>
      <c r="Y13" s="180"/>
      <c r="Z13" s="180"/>
      <c r="AA13" s="180"/>
      <c r="AB13" s="180"/>
      <c r="AC13" s="180"/>
      <c r="AD13" s="180"/>
      <c r="AE13" s="180"/>
      <c r="AF13" s="180"/>
      <c r="AG13" s="180"/>
    </row>
    <row r="14" spans="1:33" s="21" customFormat="1" ht="12.75">
      <c r="A14" s="21" t="s">
        <v>180</v>
      </c>
      <c r="C14" s="120">
        <v>115</v>
      </c>
      <c r="D14" s="36"/>
      <c r="E14" s="143"/>
      <c r="F14" s="21">
        <v>119</v>
      </c>
      <c r="H14" s="21">
        <v>118</v>
      </c>
      <c r="J14" s="21">
        <v>117</v>
      </c>
      <c r="K14" s="26"/>
      <c r="L14" s="143">
        <v>3</v>
      </c>
      <c r="M14" s="63" t="s">
        <v>350</v>
      </c>
      <c r="N14" s="42">
        <v>32174</v>
      </c>
      <c r="O14" s="21" t="s">
        <v>41</v>
      </c>
      <c r="R14" s="179" t="s">
        <v>180</v>
      </c>
      <c r="S14" s="179">
        <v>40565</v>
      </c>
      <c r="T14" s="179">
        <v>40559</v>
      </c>
      <c r="U14" s="179">
        <v>40560</v>
      </c>
      <c r="V14" s="179"/>
      <c r="W14" s="179"/>
      <c r="X14" s="179"/>
      <c r="Y14" s="179"/>
      <c r="Z14" s="179"/>
      <c r="AA14" s="179"/>
      <c r="AB14" s="179"/>
      <c r="AC14" s="179"/>
      <c r="AD14" s="179"/>
      <c r="AE14" s="179"/>
      <c r="AF14" s="179"/>
      <c r="AG14" s="179"/>
    </row>
    <row r="15" spans="1:33" s="24" customFormat="1" ht="12.75">
      <c r="A15" s="21"/>
      <c r="B15" s="21"/>
      <c r="C15" s="120"/>
      <c r="D15" s="36"/>
      <c r="E15" s="143"/>
      <c r="F15" s="21"/>
      <c r="G15" s="21"/>
      <c r="H15" s="21"/>
      <c r="I15" s="21"/>
      <c r="J15" s="21"/>
      <c r="K15" s="26"/>
      <c r="L15" s="143"/>
      <c r="M15" s="63"/>
      <c r="N15" s="26"/>
      <c r="O15" s="21"/>
      <c r="P15" s="21"/>
      <c r="Q15" s="21"/>
      <c r="R15" s="179"/>
      <c r="S15" s="180">
        <v>40567</v>
      </c>
      <c r="T15" s="180">
        <v>40561</v>
      </c>
      <c r="U15" s="180">
        <v>40562</v>
      </c>
      <c r="V15" s="180"/>
      <c r="W15" s="180"/>
      <c r="X15" s="180"/>
      <c r="Y15" s="180"/>
      <c r="Z15" s="180"/>
      <c r="AA15" s="180"/>
      <c r="AB15" s="180"/>
      <c r="AC15" s="180"/>
      <c r="AD15" s="180"/>
      <c r="AE15" s="180"/>
      <c r="AF15" s="180"/>
      <c r="AG15" s="180"/>
    </row>
    <row r="16" spans="1:33" s="21" customFormat="1" ht="12.75">
      <c r="A16" s="21" t="s">
        <v>180</v>
      </c>
      <c r="C16" s="120">
        <v>115</v>
      </c>
      <c r="D16" s="36"/>
      <c r="E16" s="143"/>
      <c r="F16" s="21">
        <v>120</v>
      </c>
      <c r="H16" s="21">
        <v>119</v>
      </c>
      <c r="J16" s="21">
        <v>118</v>
      </c>
      <c r="K16" s="26"/>
      <c r="L16" s="143">
        <v>3</v>
      </c>
      <c r="M16" s="63" t="s">
        <v>350</v>
      </c>
      <c r="N16" s="42">
        <v>29983</v>
      </c>
      <c r="O16" s="21" t="s">
        <v>181</v>
      </c>
      <c r="R16" s="179" t="s">
        <v>180</v>
      </c>
      <c r="S16" s="179">
        <v>40569</v>
      </c>
      <c r="T16" s="179">
        <v>40563</v>
      </c>
      <c r="U16" s="179">
        <v>40564</v>
      </c>
      <c r="V16" s="179"/>
      <c r="W16" s="179"/>
      <c r="X16" s="179"/>
      <c r="Y16" s="179"/>
      <c r="Z16" s="179"/>
      <c r="AA16" s="179"/>
      <c r="AB16" s="179"/>
      <c r="AC16" s="179"/>
      <c r="AD16" s="179"/>
      <c r="AE16" s="179"/>
      <c r="AF16" s="179"/>
      <c r="AG16" s="179"/>
    </row>
    <row r="17" spans="1:33" s="21" customFormat="1" ht="12.75">
      <c r="A17" s="24"/>
      <c r="B17" s="24"/>
      <c r="C17" s="121"/>
      <c r="D17" s="35"/>
      <c r="E17" s="143"/>
      <c r="F17" s="24"/>
      <c r="G17" s="24"/>
      <c r="H17" s="24"/>
      <c r="I17" s="24"/>
      <c r="J17" s="24"/>
      <c r="K17" s="29"/>
      <c r="L17" s="143"/>
      <c r="M17" s="63"/>
      <c r="N17" s="43"/>
      <c r="O17" s="24"/>
      <c r="P17" s="24"/>
      <c r="R17" s="180"/>
      <c r="S17" s="179"/>
      <c r="T17" s="179"/>
      <c r="U17" s="179"/>
      <c r="V17" s="179"/>
      <c r="W17" s="179"/>
      <c r="X17" s="179"/>
      <c r="Y17" s="179"/>
      <c r="Z17" s="179"/>
      <c r="AA17" s="179"/>
      <c r="AB17" s="179"/>
      <c r="AC17" s="179"/>
      <c r="AD17" s="179"/>
      <c r="AE17" s="179"/>
      <c r="AF17" s="179"/>
      <c r="AG17" s="179"/>
    </row>
    <row r="18" spans="1:33" s="21" customFormat="1" ht="12.75">
      <c r="A18" s="21" t="s">
        <v>254</v>
      </c>
      <c r="C18" s="120">
        <v>115</v>
      </c>
      <c r="D18" s="36"/>
      <c r="E18" s="143">
        <v>118</v>
      </c>
      <c r="F18" s="24">
        <v>121</v>
      </c>
      <c r="G18" s="24" t="s">
        <v>31</v>
      </c>
      <c r="H18" s="24"/>
      <c r="J18" s="21">
        <v>115</v>
      </c>
      <c r="K18" s="26" t="s">
        <v>32</v>
      </c>
      <c r="L18" s="143">
        <v>3</v>
      </c>
      <c r="M18" s="63" t="s">
        <v>354</v>
      </c>
      <c r="N18" s="42">
        <v>40391</v>
      </c>
      <c r="O18" s="24"/>
      <c r="P18" s="24"/>
      <c r="R18" s="179" t="s">
        <v>254</v>
      </c>
      <c r="S18" s="179">
        <v>41229</v>
      </c>
      <c r="T18" s="179">
        <v>44273</v>
      </c>
      <c r="U18" s="179">
        <v>44272</v>
      </c>
      <c r="V18" s="179">
        <v>44271</v>
      </c>
      <c r="W18" s="179"/>
      <c r="X18" s="179"/>
      <c r="Y18" s="179"/>
      <c r="Z18" s="179"/>
      <c r="AA18" s="179"/>
      <c r="AB18" s="179"/>
      <c r="AC18" s="179"/>
      <c r="AD18" s="179"/>
      <c r="AE18" s="179"/>
      <c r="AF18" s="179"/>
      <c r="AG18" s="179"/>
    </row>
    <row r="19" spans="1:33" s="24" customFormat="1" ht="12.75">
      <c r="A19" s="21"/>
      <c r="B19" s="21"/>
      <c r="C19" s="120"/>
      <c r="D19" s="36"/>
      <c r="E19" s="143"/>
      <c r="F19" s="21"/>
      <c r="G19" s="21"/>
      <c r="H19" s="21"/>
      <c r="I19" s="21"/>
      <c r="J19" s="21"/>
      <c r="K19" s="26"/>
      <c r="L19" s="143"/>
      <c r="M19" s="63"/>
      <c r="N19" s="26"/>
      <c r="O19" s="21"/>
      <c r="P19" s="21"/>
      <c r="Q19" s="21"/>
      <c r="R19" s="179"/>
      <c r="S19" s="180"/>
      <c r="T19" s="180"/>
      <c r="U19" s="180"/>
      <c r="V19" s="180"/>
      <c r="W19" s="180"/>
      <c r="X19" s="180"/>
      <c r="Y19" s="180"/>
      <c r="Z19" s="180"/>
      <c r="AA19" s="180"/>
      <c r="AB19" s="180"/>
      <c r="AC19" s="180"/>
      <c r="AD19" s="180"/>
      <c r="AE19" s="180"/>
      <c r="AF19" s="180"/>
      <c r="AG19" s="180"/>
    </row>
    <row r="20" spans="1:33" s="21" customFormat="1" ht="12.75">
      <c r="A20" s="21" t="s">
        <v>115</v>
      </c>
      <c r="C20" s="120">
        <v>115</v>
      </c>
      <c r="D20" s="36"/>
      <c r="E20" s="143"/>
      <c r="F20" s="21">
        <v>120</v>
      </c>
      <c r="H20" s="21">
        <v>119</v>
      </c>
      <c r="J20" s="21">
        <v>118</v>
      </c>
      <c r="K20" s="26"/>
      <c r="L20" s="143">
        <v>3</v>
      </c>
      <c r="M20" s="63" t="s">
        <v>333</v>
      </c>
      <c r="N20" s="42">
        <v>28856</v>
      </c>
      <c r="O20" s="21" t="s">
        <v>181</v>
      </c>
      <c r="R20" s="179" t="s">
        <v>115</v>
      </c>
      <c r="S20" s="179">
        <v>40718</v>
      </c>
      <c r="T20" s="179">
        <v>44113</v>
      </c>
      <c r="U20" s="179">
        <v>44114</v>
      </c>
      <c r="V20" s="179"/>
      <c r="W20" s="179"/>
      <c r="X20" s="179"/>
      <c r="Y20" s="179"/>
      <c r="Z20" s="179"/>
      <c r="AA20" s="179"/>
      <c r="AB20" s="179"/>
      <c r="AC20" s="179"/>
      <c r="AD20" s="179"/>
      <c r="AE20" s="179"/>
      <c r="AF20" s="179"/>
      <c r="AG20" s="179"/>
    </row>
    <row r="21" spans="3:33" s="21" customFormat="1" ht="12.75">
      <c r="C21" s="120"/>
      <c r="D21" s="36"/>
      <c r="E21" s="143"/>
      <c r="K21" s="26"/>
      <c r="L21" s="143"/>
      <c r="M21" s="63"/>
      <c r="N21" s="26"/>
      <c r="R21" s="179"/>
      <c r="S21" s="179"/>
      <c r="T21" s="179"/>
      <c r="U21" s="179"/>
      <c r="V21" s="179"/>
      <c r="W21" s="179"/>
      <c r="X21" s="179"/>
      <c r="Y21" s="179"/>
      <c r="Z21" s="179"/>
      <c r="AA21" s="179"/>
      <c r="AB21" s="179"/>
      <c r="AC21" s="179"/>
      <c r="AD21" s="179"/>
      <c r="AE21" s="179"/>
      <c r="AF21" s="179"/>
      <c r="AG21" s="179"/>
    </row>
    <row r="22" spans="1:33" s="21" customFormat="1" ht="12.75">
      <c r="A22" s="21" t="s">
        <v>115</v>
      </c>
      <c r="C22" s="120">
        <v>115</v>
      </c>
      <c r="D22" s="36"/>
      <c r="E22" s="143"/>
      <c r="F22" s="21">
        <v>119</v>
      </c>
      <c r="H22" s="21">
        <v>118</v>
      </c>
      <c r="J22" s="21">
        <v>117</v>
      </c>
      <c r="K22" s="26"/>
      <c r="L22" s="143">
        <v>3</v>
      </c>
      <c r="M22" s="63" t="s">
        <v>333</v>
      </c>
      <c r="N22" s="42">
        <v>32174</v>
      </c>
      <c r="O22" s="21" t="s">
        <v>41</v>
      </c>
      <c r="R22" s="179" t="s">
        <v>115</v>
      </c>
      <c r="S22" s="179"/>
      <c r="T22" s="179"/>
      <c r="U22" s="179"/>
      <c r="V22" s="179"/>
      <c r="W22" s="179"/>
      <c r="X22" s="179"/>
      <c r="Y22" s="179"/>
      <c r="Z22" s="179"/>
      <c r="AA22" s="179"/>
      <c r="AB22" s="179"/>
      <c r="AC22" s="179"/>
      <c r="AD22" s="179"/>
      <c r="AE22" s="179"/>
      <c r="AF22" s="179"/>
      <c r="AG22" s="179"/>
    </row>
    <row r="23" spans="1:33" s="21" customFormat="1" ht="12.75">
      <c r="A23" s="24"/>
      <c r="B23" s="24"/>
      <c r="C23" s="121"/>
      <c r="D23" s="35"/>
      <c r="E23" s="143"/>
      <c r="F23" s="24"/>
      <c r="G23" s="24"/>
      <c r="H23" s="24"/>
      <c r="I23" s="24"/>
      <c r="J23" s="24"/>
      <c r="K23" s="29"/>
      <c r="L23" s="143"/>
      <c r="M23" s="63"/>
      <c r="N23" s="43"/>
      <c r="O23" s="24"/>
      <c r="P23" s="24"/>
      <c r="R23" s="180"/>
      <c r="S23" s="179"/>
      <c r="T23" s="179"/>
      <c r="U23" s="179"/>
      <c r="V23" s="179"/>
      <c r="W23" s="179"/>
      <c r="X23" s="179"/>
      <c r="Y23" s="179"/>
      <c r="Z23" s="179"/>
      <c r="AA23" s="179"/>
      <c r="AB23" s="179"/>
      <c r="AC23" s="179"/>
      <c r="AD23" s="179"/>
      <c r="AE23" s="179"/>
      <c r="AF23" s="179"/>
      <c r="AG23" s="179"/>
    </row>
    <row r="24" spans="1:33" s="21" customFormat="1" ht="12.75">
      <c r="A24" s="24" t="s">
        <v>219</v>
      </c>
      <c r="B24" s="24"/>
      <c r="C24" s="121">
        <v>138</v>
      </c>
      <c r="D24" s="35"/>
      <c r="E24" s="143">
        <v>143.5</v>
      </c>
      <c r="F24" s="24">
        <v>145</v>
      </c>
      <c r="G24" s="24" t="s">
        <v>31</v>
      </c>
      <c r="H24" s="24"/>
      <c r="I24" s="24"/>
      <c r="J24" s="24">
        <v>139</v>
      </c>
      <c r="K24" s="29" t="s">
        <v>32</v>
      </c>
      <c r="L24" s="143">
        <v>3.5</v>
      </c>
      <c r="M24" s="63" t="s">
        <v>353</v>
      </c>
      <c r="N24" s="43">
        <v>44145</v>
      </c>
      <c r="O24" s="24"/>
      <c r="P24" s="24"/>
      <c r="Q24" s="30"/>
      <c r="R24" s="180" t="s">
        <v>219</v>
      </c>
      <c r="S24" s="179">
        <v>61810</v>
      </c>
      <c r="T24" s="179">
        <v>61812</v>
      </c>
      <c r="U24" s="179">
        <v>61811</v>
      </c>
      <c r="V24" s="179"/>
      <c r="W24" s="179"/>
      <c r="X24" s="179"/>
      <c r="Y24" s="179"/>
      <c r="Z24" s="179"/>
      <c r="AA24" s="179"/>
      <c r="AB24" s="179"/>
      <c r="AC24" s="179"/>
      <c r="AD24" s="179"/>
      <c r="AE24" s="179"/>
      <c r="AF24" s="179"/>
      <c r="AG24" s="179"/>
    </row>
    <row r="25" spans="3:33" s="24" customFormat="1" ht="12.75">
      <c r="C25" s="121"/>
      <c r="D25" s="35"/>
      <c r="E25" s="143"/>
      <c r="K25" s="29"/>
      <c r="L25" s="143"/>
      <c r="M25" s="63"/>
      <c r="N25" s="43"/>
      <c r="Q25" s="30"/>
      <c r="R25" s="180"/>
      <c r="S25" s="180"/>
      <c r="T25" s="180"/>
      <c r="U25" s="180"/>
      <c r="V25" s="180"/>
      <c r="W25" s="180"/>
      <c r="X25" s="180"/>
      <c r="Y25" s="180"/>
      <c r="Z25" s="180"/>
      <c r="AA25" s="180"/>
      <c r="AB25" s="180"/>
      <c r="AC25" s="180"/>
      <c r="AD25" s="180"/>
      <c r="AE25" s="180"/>
      <c r="AF25" s="180"/>
      <c r="AG25" s="180"/>
    </row>
    <row r="26" spans="1:33" s="30" customFormat="1" ht="12.75">
      <c r="A26" s="24" t="s">
        <v>220</v>
      </c>
      <c r="B26" s="24"/>
      <c r="C26" s="121">
        <v>115</v>
      </c>
      <c r="D26" s="35"/>
      <c r="E26" s="143">
        <v>118.5</v>
      </c>
      <c r="F26" s="24">
        <v>121</v>
      </c>
      <c r="G26" s="24" t="s">
        <v>31</v>
      </c>
      <c r="H26" s="24"/>
      <c r="I26" s="24"/>
      <c r="J26" s="24">
        <v>116</v>
      </c>
      <c r="K26" s="29" t="s">
        <v>32</v>
      </c>
      <c r="L26" s="143">
        <v>2.5</v>
      </c>
      <c r="M26" s="63" t="s">
        <v>352</v>
      </c>
      <c r="N26" s="43">
        <v>38357</v>
      </c>
      <c r="O26" s="24"/>
      <c r="P26" s="24"/>
      <c r="R26" s="201" t="s">
        <v>532</v>
      </c>
      <c r="S26" s="181">
        <v>66185</v>
      </c>
      <c r="T26" s="181">
        <v>66175</v>
      </c>
      <c r="U26" s="181">
        <v>66170</v>
      </c>
      <c r="V26" s="181">
        <v>66165</v>
      </c>
      <c r="W26" s="181">
        <v>66160</v>
      </c>
      <c r="X26" s="181"/>
      <c r="Y26" s="181"/>
      <c r="Z26" s="181"/>
      <c r="AA26" s="181"/>
      <c r="AB26" s="181"/>
      <c r="AC26" s="181"/>
      <c r="AD26" s="181"/>
      <c r="AE26" s="181"/>
      <c r="AF26" s="181"/>
      <c r="AG26" s="181"/>
    </row>
    <row r="27" spans="1:33" s="30" customFormat="1" ht="12.75">
      <c r="A27" s="21"/>
      <c r="B27" s="21"/>
      <c r="C27" s="120"/>
      <c r="D27" s="36"/>
      <c r="E27" s="143"/>
      <c r="F27" s="21"/>
      <c r="G27" s="21"/>
      <c r="H27" s="21"/>
      <c r="I27" s="21"/>
      <c r="J27" s="21"/>
      <c r="K27" s="26"/>
      <c r="L27" s="143"/>
      <c r="M27" s="63"/>
      <c r="N27" s="26"/>
      <c r="O27" s="21"/>
      <c r="P27" s="21"/>
      <c r="Q27" s="21"/>
      <c r="R27" s="179"/>
      <c r="S27" s="181"/>
      <c r="T27" s="181"/>
      <c r="U27" s="181"/>
      <c r="V27" s="181"/>
      <c r="W27" s="181"/>
      <c r="X27" s="181"/>
      <c r="Y27" s="181"/>
      <c r="Z27" s="181"/>
      <c r="AA27" s="181"/>
      <c r="AB27" s="181"/>
      <c r="AC27" s="181"/>
      <c r="AD27" s="181"/>
      <c r="AE27" s="181"/>
      <c r="AF27" s="181"/>
      <c r="AG27" s="181"/>
    </row>
    <row r="28" spans="1:33" s="30" customFormat="1" ht="12.75">
      <c r="A28" s="21" t="s">
        <v>161</v>
      </c>
      <c r="B28" s="21"/>
      <c r="C28" s="120">
        <v>115</v>
      </c>
      <c r="D28" s="36"/>
      <c r="E28" s="143"/>
      <c r="F28" s="21">
        <v>120</v>
      </c>
      <c r="G28" s="21"/>
      <c r="H28" s="21">
        <v>119</v>
      </c>
      <c r="I28" s="21"/>
      <c r="J28" s="21">
        <v>118</v>
      </c>
      <c r="K28" s="26"/>
      <c r="L28" s="143">
        <v>3</v>
      </c>
      <c r="M28" s="63" t="s">
        <v>358</v>
      </c>
      <c r="N28" s="42">
        <v>33664</v>
      </c>
      <c r="O28" s="21"/>
      <c r="P28" s="21"/>
      <c r="Q28" s="21"/>
      <c r="R28" s="179" t="s">
        <v>161</v>
      </c>
      <c r="S28" s="181">
        <v>40107</v>
      </c>
      <c r="T28" s="181">
        <v>44041</v>
      </c>
      <c r="U28" s="181">
        <v>44042</v>
      </c>
      <c r="V28" s="181"/>
      <c r="W28" s="181"/>
      <c r="X28" s="181"/>
      <c r="Y28" s="181"/>
      <c r="Z28" s="181"/>
      <c r="AA28" s="181"/>
      <c r="AB28" s="181"/>
      <c r="AC28" s="181"/>
      <c r="AD28" s="181"/>
      <c r="AE28" s="181"/>
      <c r="AF28" s="181"/>
      <c r="AG28" s="181"/>
    </row>
    <row r="29" spans="1:33" s="21" customFormat="1" ht="12.75">
      <c r="A29" s="24"/>
      <c r="B29" s="24"/>
      <c r="C29" s="24"/>
      <c r="D29" s="35"/>
      <c r="E29" s="143"/>
      <c r="F29" s="24"/>
      <c r="G29" s="24"/>
      <c r="H29" s="24"/>
      <c r="I29" s="24"/>
      <c r="J29" s="24"/>
      <c r="K29" s="29"/>
      <c r="L29" s="143"/>
      <c r="M29" s="63"/>
      <c r="N29" s="43"/>
      <c r="O29" s="24"/>
      <c r="P29" s="24"/>
      <c r="R29" s="180"/>
      <c r="S29" s="179"/>
      <c r="T29" s="179"/>
      <c r="U29" s="179"/>
      <c r="V29" s="179"/>
      <c r="W29" s="179"/>
      <c r="X29" s="179"/>
      <c r="Y29" s="179"/>
      <c r="Z29" s="179"/>
      <c r="AA29" s="179"/>
      <c r="AB29" s="179"/>
      <c r="AC29" s="179"/>
      <c r="AD29" s="179"/>
      <c r="AE29" s="179"/>
      <c r="AF29" s="179"/>
      <c r="AG29" s="179"/>
    </row>
    <row r="30" spans="1:33" s="21" customFormat="1" ht="12.75">
      <c r="A30" s="21" t="s">
        <v>175</v>
      </c>
      <c r="C30" s="123">
        <v>230</v>
      </c>
      <c r="D30" s="36"/>
      <c r="E30" s="143"/>
      <c r="F30" s="21">
        <v>239</v>
      </c>
      <c r="H30" s="21">
        <v>236</v>
      </c>
      <c r="J30" s="21">
        <v>234</v>
      </c>
      <c r="K30" s="26"/>
      <c r="L30" s="143">
        <v>2</v>
      </c>
      <c r="M30" s="63" t="s">
        <v>343</v>
      </c>
      <c r="N30" s="42">
        <v>28703</v>
      </c>
      <c r="R30" s="179" t="s">
        <v>175</v>
      </c>
      <c r="S30" s="179">
        <v>40141</v>
      </c>
      <c r="T30" s="179">
        <v>44002</v>
      </c>
      <c r="U30" s="179">
        <v>44003</v>
      </c>
      <c r="V30" s="179">
        <v>44004</v>
      </c>
      <c r="W30" s="180">
        <v>44006</v>
      </c>
      <c r="X30" s="180">
        <v>44007</v>
      </c>
      <c r="Y30" s="180">
        <v>44008</v>
      </c>
      <c r="Z30" s="180">
        <v>44009</v>
      </c>
      <c r="AA30" s="179"/>
      <c r="AB30" s="179"/>
      <c r="AC30" s="179"/>
      <c r="AD30" s="179"/>
      <c r="AE30" s="179"/>
      <c r="AF30" s="179"/>
      <c r="AG30" s="179"/>
    </row>
    <row r="31" spans="1:33" s="24" customFormat="1" ht="12.75">
      <c r="A31" s="21"/>
      <c r="B31" s="21"/>
      <c r="C31" s="123"/>
      <c r="D31" s="36"/>
      <c r="E31" s="143"/>
      <c r="F31" s="21"/>
      <c r="G31" s="21"/>
      <c r="H31" s="21"/>
      <c r="I31" s="21"/>
      <c r="J31" s="21"/>
      <c r="K31" s="26"/>
      <c r="L31" s="143"/>
      <c r="M31" s="63"/>
      <c r="N31" s="42"/>
      <c r="O31" s="21"/>
      <c r="P31" s="21"/>
      <c r="Q31" s="21"/>
      <c r="R31" s="179"/>
      <c r="S31" s="180"/>
      <c r="T31" s="180"/>
      <c r="U31" s="180"/>
      <c r="V31" s="180"/>
      <c r="W31" s="180"/>
      <c r="X31" s="180"/>
      <c r="Y31" s="180"/>
      <c r="Z31" s="180"/>
      <c r="AA31" s="180"/>
      <c r="AB31" s="180"/>
      <c r="AC31" s="180"/>
      <c r="AD31" s="180"/>
      <c r="AE31" s="180"/>
      <c r="AF31" s="180"/>
      <c r="AG31" s="180"/>
    </row>
    <row r="32" spans="1:33" s="21" customFormat="1" ht="12.75">
      <c r="A32" s="24" t="s">
        <v>56</v>
      </c>
      <c r="B32" s="24"/>
      <c r="C32" s="124">
        <v>230</v>
      </c>
      <c r="D32" s="35"/>
      <c r="E32" s="143"/>
      <c r="F32" s="24">
        <v>240</v>
      </c>
      <c r="G32" s="24"/>
      <c r="H32" s="24">
        <v>238</v>
      </c>
      <c r="I32" s="24"/>
      <c r="J32" s="24">
        <v>236</v>
      </c>
      <c r="K32" s="29"/>
      <c r="L32" s="143">
        <v>2</v>
      </c>
      <c r="M32" s="63" t="s">
        <v>345</v>
      </c>
      <c r="N32" s="43">
        <v>36586</v>
      </c>
      <c r="O32" s="24"/>
      <c r="P32" s="24"/>
      <c r="Q32" s="24"/>
      <c r="R32" s="180" t="s">
        <v>56</v>
      </c>
      <c r="S32" s="179">
        <v>40230</v>
      </c>
      <c r="T32" s="179">
        <v>44141</v>
      </c>
      <c r="U32" s="179">
        <v>44142</v>
      </c>
      <c r="V32" s="179">
        <v>44143</v>
      </c>
      <c r="W32" s="179">
        <v>44144</v>
      </c>
      <c r="X32" s="179">
        <v>44145</v>
      </c>
      <c r="Y32" s="179">
        <v>44146</v>
      </c>
      <c r="Z32" s="179">
        <v>44147</v>
      </c>
      <c r="AA32" s="179">
        <v>44148</v>
      </c>
      <c r="AB32" s="179"/>
      <c r="AC32" s="179"/>
      <c r="AD32" s="179"/>
      <c r="AE32" s="179"/>
      <c r="AF32" s="179"/>
      <c r="AG32" s="179"/>
    </row>
    <row r="33" spans="1:33" s="21" customFormat="1" ht="12.75">
      <c r="A33" s="24"/>
      <c r="B33" s="24"/>
      <c r="C33" s="124"/>
      <c r="D33" s="35"/>
      <c r="E33" s="143"/>
      <c r="F33" s="24"/>
      <c r="G33" s="24"/>
      <c r="H33" s="24"/>
      <c r="I33" s="24"/>
      <c r="J33" s="24"/>
      <c r="K33" s="29"/>
      <c r="L33" s="143"/>
      <c r="M33" s="63"/>
      <c r="N33" s="43"/>
      <c r="O33" s="24"/>
      <c r="P33" s="24"/>
      <c r="R33" s="180"/>
      <c r="S33" s="179"/>
      <c r="T33" s="179"/>
      <c r="U33" s="179"/>
      <c r="V33" s="179"/>
      <c r="W33" s="179"/>
      <c r="X33" s="179"/>
      <c r="Y33" s="179"/>
      <c r="Z33" s="179"/>
      <c r="AA33" s="179"/>
      <c r="AB33" s="179"/>
      <c r="AC33" s="179"/>
      <c r="AD33" s="179"/>
      <c r="AE33" s="179"/>
      <c r="AF33" s="179"/>
      <c r="AG33" s="179"/>
    </row>
    <row r="34" spans="1:33" s="24" customFormat="1" ht="12.75">
      <c r="A34" s="21" t="s">
        <v>252</v>
      </c>
      <c r="B34" s="21"/>
      <c r="C34" s="123">
        <v>230</v>
      </c>
      <c r="D34" s="36"/>
      <c r="E34" s="143">
        <v>236.5</v>
      </c>
      <c r="F34" s="21">
        <v>239</v>
      </c>
      <c r="G34" s="21" t="s">
        <v>31</v>
      </c>
      <c r="J34" s="24">
        <v>234</v>
      </c>
      <c r="K34" s="26" t="s">
        <v>32</v>
      </c>
      <c r="L34" s="143">
        <v>4</v>
      </c>
      <c r="M34" s="63" t="s">
        <v>355</v>
      </c>
      <c r="N34" s="42">
        <v>40391</v>
      </c>
      <c r="O34" s="21"/>
      <c r="P34" s="21"/>
      <c r="Q34" s="21"/>
      <c r="R34" s="179" t="s">
        <v>252</v>
      </c>
      <c r="S34" s="180">
        <v>40345</v>
      </c>
      <c r="T34" s="180">
        <v>41303</v>
      </c>
      <c r="U34" s="180">
        <v>403441</v>
      </c>
      <c r="V34" s="180">
        <v>403442</v>
      </c>
      <c r="W34" s="180"/>
      <c r="X34" s="180"/>
      <c r="Y34" s="180"/>
      <c r="Z34" s="180"/>
      <c r="AA34" s="180"/>
      <c r="AB34" s="180"/>
      <c r="AC34" s="180"/>
      <c r="AD34" s="180"/>
      <c r="AE34" s="180"/>
      <c r="AF34" s="180"/>
      <c r="AG34" s="180"/>
    </row>
    <row r="35" spans="3:33" s="24" customFormat="1" ht="12.75">
      <c r="C35" s="124"/>
      <c r="D35" s="35"/>
      <c r="E35" s="143"/>
      <c r="K35" s="29"/>
      <c r="L35" s="143"/>
      <c r="M35" s="63"/>
      <c r="N35" s="43"/>
      <c r="Q35" s="21"/>
      <c r="R35" s="180"/>
      <c r="S35" s="180"/>
      <c r="T35" s="180"/>
      <c r="U35" s="180"/>
      <c r="V35" s="180"/>
      <c r="W35" s="180"/>
      <c r="X35" s="180"/>
      <c r="Y35" s="180"/>
      <c r="Z35" s="180"/>
      <c r="AA35" s="180"/>
      <c r="AB35" s="180"/>
      <c r="AC35" s="180"/>
      <c r="AD35" s="180"/>
      <c r="AE35" s="180"/>
      <c r="AF35" s="180"/>
      <c r="AG35" s="180"/>
    </row>
    <row r="36" spans="1:33" s="21" customFormat="1" ht="12.75">
      <c r="A36" s="21" t="s">
        <v>178</v>
      </c>
      <c r="C36" s="123">
        <v>230</v>
      </c>
      <c r="D36" s="36"/>
      <c r="E36" s="143"/>
      <c r="F36" s="21">
        <v>240</v>
      </c>
      <c r="H36" s="21">
        <v>238</v>
      </c>
      <c r="J36" s="21">
        <v>236</v>
      </c>
      <c r="K36" s="26"/>
      <c r="L36" s="143">
        <v>3</v>
      </c>
      <c r="M36" s="63" t="s">
        <v>349</v>
      </c>
      <c r="N36" s="42">
        <v>34029</v>
      </c>
      <c r="R36" s="200" t="s">
        <v>522</v>
      </c>
      <c r="S36" s="179">
        <v>41357</v>
      </c>
      <c r="T36" s="179">
        <v>41721</v>
      </c>
      <c r="U36" s="179">
        <v>41722</v>
      </c>
      <c r="V36" s="179">
        <v>41723</v>
      </c>
      <c r="W36" s="179">
        <v>41724</v>
      </c>
      <c r="X36" s="179">
        <v>41725</v>
      </c>
      <c r="Y36" s="179">
        <v>40282</v>
      </c>
      <c r="Z36" s="179">
        <v>40284</v>
      </c>
      <c r="AA36" s="179">
        <v>40286</v>
      </c>
      <c r="AB36" s="179"/>
      <c r="AC36" s="179"/>
      <c r="AD36" s="179"/>
      <c r="AE36" s="179"/>
      <c r="AF36" s="179"/>
      <c r="AG36" s="179"/>
    </row>
    <row r="37" spans="3:33" s="21" customFormat="1" ht="12.75">
      <c r="C37" s="123"/>
      <c r="D37" s="36"/>
      <c r="E37" s="143"/>
      <c r="K37" s="26"/>
      <c r="L37" s="143"/>
      <c r="M37" s="63"/>
      <c r="N37" s="42"/>
      <c r="R37" s="179"/>
      <c r="S37" s="179">
        <v>41357</v>
      </c>
      <c r="T37" s="179">
        <v>41726</v>
      </c>
      <c r="U37" s="179">
        <v>41727</v>
      </c>
      <c r="V37" s="179">
        <v>41728</v>
      </c>
      <c r="W37" s="179">
        <v>41729</v>
      </c>
      <c r="X37" s="179">
        <v>41730</v>
      </c>
      <c r="Y37" s="179">
        <v>41731</v>
      </c>
      <c r="Z37" s="179">
        <v>41732</v>
      </c>
      <c r="AA37" s="179">
        <v>41733</v>
      </c>
      <c r="AB37" s="179"/>
      <c r="AC37" s="179"/>
      <c r="AD37" s="179"/>
      <c r="AE37" s="179"/>
      <c r="AF37" s="179"/>
      <c r="AG37" s="179"/>
    </row>
    <row r="38" spans="3:33" s="24" customFormat="1" ht="12.75">
      <c r="C38" s="124"/>
      <c r="D38" s="35"/>
      <c r="E38" s="143"/>
      <c r="K38" s="29"/>
      <c r="L38" s="143"/>
      <c r="M38" s="63"/>
      <c r="N38" s="43"/>
      <c r="Q38" s="21"/>
      <c r="R38" s="180"/>
      <c r="S38" s="180">
        <v>41357</v>
      </c>
      <c r="T38" s="180">
        <v>41738</v>
      </c>
      <c r="U38" s="180">
        <v>41737</v>
      </c>
      <c r="V38" s="180">
        <v>41736</v>
      </c>
      <c r="W38" s="180">
        <v>41735</v>
      </c>
      <c r="X38" s="180">
        <v>41734</v>
      </c>
      <c r="Y38" s="180"/>
      <c r="Z38" s="180"/>
      <c r="AA38" s="180"/>
      <c r="AB38" s="180"/>
      <c r="AC38" s="180"/>
      <c r="AD38" s="180"/>
      <c r="AE38" s="180"/>
      <c r="AF38" s="180"/>
      <c r="AG38" s="180"/>
    </row>
    <row r="39" spans="1:33" s="21" customFormat="1" ht="12.75">
      <c r="A39" s="21" t="s">
        <v>179</v>
      </c>
      <c r="C39" s="123">
        <v>230</v>
      </c>
      <c r="D39" s="36"/>
      <c r="E39" s="143"/>
      <c r="F39" s="21">
        <v>239</v>
      </c>
      <c r="H39" s="21">
        <v>237</v>
      </c>
      <c r="J39" s="21">
        <v>235</v>
      </c>
      <c r="K39" s="26"/>
      <c r="L39" s="143">
        <v>2</v>
      </c>
      <c r="M39" s="63" t="s">
        <v>356</v>
      </c>
      <c r="N39" s="42">
        <v>26573</v>
      </c>
      <c r="O39" s="21" t="s">
        <v>322</v>
      </c>
      <c r="R39" s="179" t="s">
        <v>179</v>
      </c>
      <c r="S39" s="179">
        <v>40557</v>
      </c>
      <c r="T39" s="179">
        <v>40555</v>
      </c>
      <c r="U39" s="179">
        <v>40556</v>
      </c>
      <c r="V39" s="179"/>
      <c r="W39" s="179"/>
      <c r="X39" s="179"/>
      <c r="Y39" s="179"/>
      <c r="Z39" s="179"/>
      <c r="AA39" s="179"/>
      <c r="AB39" s="179"/>
      <c r="AC39" s="179"/>
      <c r="AD39" s="179"/>
      <c r="AE39" s="179"/>
      <c r="AF39" s="179"/>
      <c r="AG39" s="179"/>
    </row>
    <row r="40" spans="3:33" s="24" customFormat="1" ht="12.75">
      <c r="C40" s="124"/>
      <c r="D40" s="35"/>
      <c r="E40" s="143"/>
      <c r="K40" s="29"/>
      <c r="L40" s="143"/>
      <c r="M40" s="63"/>
      <c r="N40" s="43"/>
      <c r="Q40" s="21"/>
      <c r="R40" s="180"/>
      <c r="S40" s="180"/>
      <c r="T40" s="180"/>
      <c r="U40" s="180"/>
      <c r="V40" s="180"/>
      <c r="W40" s="180"/>
      <c r="X40" s="180"/>
      <c r="Y40" s="180"/>
      <c r="Z40" s="180"/>
      <c r="AA40" s="180"/>
      <c r="AB40" s="180"/>
      <c r="AC40" s="180"/>
      <c r="AD40" s="180"/>
      <c r="AE40" s="180"/>
      <c r="AF40" s="180"/>
      <c r="AG40" s="180"/>
    </row>
    <row r="41" spans="1:33" s="21" customFormat="1" ht="12.75">
      <c r="A41" s="21" t="s">
        <v>102</v>
      </c>
      <c r="C41" s="123">
        <v>230</v>
      </c>
      <c r="D41" s="36"/>
      <c r="E41" s="143"/>
      <c r="F41" s="21">
        <v>240</v>
      </c>
      <c r="H41" s="21">
        <v>237</v>
      </c>
      <c r="J41" s="21">
        <v>235</v>
      </c>
      <c r="K41" s="26"/>
      <c r="L41" s="143">
        <v>2</v>
      </c>
      <c r="M41" s="63" t="s">
        <v>357</v>
      </c>
      <c r="N41" s="42">
        <v>27576</v>
      </c>
      <c r="O41" s="21" t="s">
        <v>61</v>
      </c>
      <c r="R41" s="179" t="s">
        <v>102</v>
      </c>
      <c r="S41" s="179">
        <v>40657</v>
      </c>
      <c r="T41" s="179">
        <v>44191</v>
      </c>
      <c r="U41" s="179">
        <v>44192</v>
      </c>
      <c r="V41" s="179">
        <v>44193</v>
      </c>
      <c r="W41" s="179">
        <v>44194</v>
      </c>
      <c r="X41" s="179">
        <v>44195</v>
      </c>
      <c r="Y41" s="179"/>
      <c r="Z41" s="179"/>
      <c r="AA41" s="179"/>
      <c r="AB41" s="179"/>
      <c r="AC41" s="179"/>
      <c r="AD41" s="179"/>
      <c r="AE41" s="179"/>
      <c r="AF41" s="179"/>
      <c r="AG41" s="179"/>
    </row>
    <row r="42" spans="3:33" s="24" customFormat="1" ht="12.75">
      <c r="C42" s="124"/>
      <c r="D42" s="35"/>
      <c r="E42" s="143"/>
      <c r="K42" s="29"/>
      <c r="L42" s="143"/>
      <c r="M42" s="63"/>
      <c r="N42" s="43"/>
      <c r="Q42" s="21"/>
      <c r="R42" s="180"/>
      <c r="S42" s="180"/>
      <c r="T42" s="180"/>
      <c r="U42" s="180"/>
      <c r="V42" s="180"/>
      <c r="W42" s="180"/>
      <c r="X42" s="180"/>
      <c r="Y42" s="180"/>
      <c r="Z42" s="180"/>
      <c r="AA42" s="180"/>
      <c r="AB42" s="180"/>
      <c r="AC42" s="180"/>
      <c r="AD42" s="180"/>
      <c r="AE42" s="180"/>
      <c r="AF42" s="180"/>
      <c r="AG42" s="180"/>
    </row>
    <row r="43" spans="1:33" s="21" customFormat="1" ht="12.75">
      <c r="A43" s="21" t="s">
        <v>115</v>
      </c>
      <c r="C43" s="123">
        <v>230</v>
      </c>
      <c r="D43" s="36"/>
      <c r="E43" s="143"/>
      <c r="F43" s="21">
        <v>242</v>
      </c>
      <c r="H43" s="21">
        <v>240</v>
      </c>
      <c r="J43" s="21">
        <v>238</v>
      </c>
      <c r="K43" s="26"/>
      <c r="L43" s="143">
        <v>3</v>
      </c>
      <c r="M43" s="63" t="s">
        <v>334</v>
      </c>
      <c r="N43" s="42">
        <v>34029</v>
      </c>
      <c r="O43" s="21" t="s">
        <v>181</v>
      </c>
      <c r="P43" s="51" t="s">
        <v>405</v>
      </c>
      <c r="R43" s="179" t="s">
        <v>115</v>
      </c>
      <c r="S43" s="179">
        <v>41352</v>
      </c>
      <c r="T43" s="179">
        <v>44101</v>
      </c>
      <c r="U43" s="179">
        <v>44102</v>
      </c>
      <c r="V43" s="179">
        <v>44103</v>
      </c>
      <c r="W43" s="179">
        <v>44104</v>
      </c>
      <c r="X43" s="179"/>
      <c r="Y43" s="179"/>
      <c r="Z43" s="179"/>
      <c r="AA43" s="179"/>
      <c r="AB43" s="179"/>
      <c r="AC43" s="179"/>
      <c r="AD43" s="179"/>
      <c r="AE43" s="179"/>
      <c r="AF43" s="179"/>
      <c r="AG43" s="179"/>
    </row>
    <row r="44" spans="1:33" s="24" customFormat="1" ht="12.75">
      <c r="A44" s="21"/>
      <c r="B44" s="21"/>
      <c r="C44" s="123"/>
      <c r="D44" s="36"/>
      <c r="E44" s="143"/>
      <c r="F44" s="21"/>
      <c r="G44" s="21"/>
      <c r="H44" s="21"/>
      <c r="I44" s="21"/>
      <c r="J44" s="21"/>
      <c r="K44" s="26"/>
      <c r="L44" s="143"/>
      <c r="M44" s="63"/>
      <c r="N44" s="42"/>
      <c r="O44" s="21"/>
      <c r="P44" s="51" t="s">
        <v>406</v>
      </c>
      <c r="Q44" s="21"/>
      <c r="R44" s="179"/>
      <c r="S44" s="180">
        <v>41352</v>
      </c>
      <c r="T44" s="180">
        <v>44105</v>
      </c>
      <c r="U44" s="180">
        <v>44106</v>
      </c>
      <c r="V44" s="180">
        <v>44107</v>
      </c>
      <c r="W44" s="180">
        <v>44108</v>
      </c>
      <c r="X44" s="180"/>
      <c r="Y44" s="180"/>
      <c r="Z44" s="180"/>
      <c r="AA44" s="180"/>
      <c r="AB44" s="180"/>
      <c r="AC44" s="180"/>
      <c r="AD44" s="180"/>
      <c r="AE44" s="180"/>
      <c r="AF44" s="180"/>
      <c r="AG44" s="180"/>
    </row>
    <row r="45" spans="1:33" s="21" customFormat="1" ht="12.75">
      <c r="A45" s="21" t="s">
        <v>115</v>
      </c>
      <c r="C45" s="123">
        <v>230</v>
      </c>
      <c r="D45" s="36"/>
      <c r="E45" s="143"/>
      <c r="F45" s="21">
        <v>240</v>
      </c>
      <c r="H45" s="21">
        <v>239</v>
      </c>
      <c r="J45" s="21">
        <v>238</v>
      </c>
      <c r="K45" s="26"/>
      <c r="L45" s="143">
        <v>3</v>
      </c>
      <c r="M45" s="63" t="s">
        <v>334</v>
      </c>
      <c r="N45" s="42">
        <v>39912</v>
      </c>
      <c r="O45" s="21" t="s">
        <v>41</v>
      </c>
      <c r="P45" s="51" t="s">
        <v>408</v>
      </c>
      <c r="R45" s="179" t="s">
        <v>115</v>
      </c>
      <c r="S45" s="179">
        <v>41352</v>
      </c>
      <c r="T45" s="179">
        <v>44109</v>
      </c>
      <c r="U45" s="179">
        <v>44110</v>
      </c>
      <c r="V45" s="179">
        <v>44111</v>
      </c>
      <c r="W45" s="179">
        <v>44112</v>
      </c>
      <c r="X45" s="179"/>
      <c r="Y45" s="179"/>
      <c r="Z45" s="179"/>
      <c r="AA45" s="179"/>
      <c r="AB45" s="179"/>
      <c r="AC45" s="179"/>
      <c r="AD45" s="179"/>
      <c r="AE45" s="179"/>
      <c r="AF45" s="179"/>
      <c r="AG45" s="179"/>
    </row>
    <row r="46" spans="3:33" s="21" customFormat="1" ht="12.75">
      <c r="C46" s="123"/>
      <c r="D46" s="36"/>
      <c r="E46" s="143"/>
      <c r="K46" s="26"/>
      <c r="L46" s="143"/>
      <c r="M46" s="63"/>
      <c r="N46" s="42"/>
      <c r="R46" s="179"/>
      <c r="S46" s="179"/>
      <c r="T46" s="179"/>
      <c r="U46" s="179"/>
      <c r="V46" s="179"/>
      <c r="W46" s="179"/>
      <c r="X46" s="179"/>
      <c r="Y46" s="179"/>
      <c r="Z46" s="179"/>
      <c r="AA46" s="179"/>
      <c r="AB46" s="179"/>
      <c r="AC46" s="179"/>
      <c r="AD46" s="179"/>
      <c r="AE46" s="179"/>
      <c r="AF46" s="179"/>
      <c r="AG46" s="179"/>
    </row>
    <row r="47" spans="1:33" s="21" customFormat="1" ht="12.75">
      <c r="A47" s="24" t="s">
        <v>161</v>
      </c>
      <c r="B47" s="24"/>
      <c r="C47" s="124">
        <v>230</v>
      </c>
      <c r="D47" s="35"/>
      <c r="E47" s="143"/>
      <c r="F47" s="24">
        <v>240</v>
      </c>
      <c r="G47" s="24"/>
      <c r="H47" s="24">
        <v>239</v>
      </c>
      <c r="I47" s="24"/>
      <c r="J47" s="24">
        <v>236</v>
      </c>
      <c r="K47" s="29" t="s">
        <v>0</v>
      </c>
      <c r="L47" s="143">
        <v>2</v>
      </c>
      <c r="M47" s="63" t="s">
        <v>359</v>
      </c>
      <c r="N47" s="43">
        <v>36192</v>
      </c>
      <c r="O47" s="41" t="s">
        <v>0</v>
      </c>
      <c r="P47" s="41"/>
      <c r="Q47" s="24"/>
      <c r="R47" s="180" t="s">
        <v>161</v>
      </c>
      <c r="S47" s="179">
        <v>41342</v>
      </c>
      <c r="T47" s="179">
        <v>44043</v>
      </c>
      <c r="U47" s="179">
        <v>44044</v>
      </c>
      <c r="V47" s="179"/>
      <c r="W47" s="179"/>
      <c r="X47" s="179"/>
      <c r="Y47" s="179"/>
      <c r="Z47" s="179"/>
      <c r="AA47" s="179"/>
      <c r="AB47" s="179"/>
      <c r="AC47" s="179"/>
      <c r="AD47" s="179"/>
      <c r="AE47" s="179"/>
      <c r="AF47" s="179"/>
      <c r="AG47" s="179"/>
    </row>
    <row r="48" spans="1:33" s="21" customFormat="1" ht="12.75">
      <c r="A48" s="24"/>
      <c r="B48" s="24"/>
      <c r="C48" s="24"/>
      <c r="D48" s="35"/>
      <c r="E48" s="143"/>
      <c r="F48" s="24"/>
      <c r="G48" s="24"/>
      <c r="H48" s="24"/>
      <c r="I48" s="24"/>
      <c r="J48" s="24"/>
      <c r="K48" s="29"/>
      <c r="L48" s="143"/>
      <c r="M48" s="63"/>
      <c r="N48" s="43"/>
      <c r="O48" s="41"/>
      <c r="P48" s="41"/>
      <c r="Q48" s="24"/>
      <c r="R48" s="180"/>
      <c r="S48" s="179">
        <v>41342</v>
      </c>
      <c r="T48" s="179">
        <v>44045</v>
      </c>
      <c r="U48" s="179">
        <v>44046</v>
      </c>
      <c r="V48" s="179"/>
      <c r="W48" s="179"/>
      <c r="X48" s="179"/>
      <c r="Y48" s="179"/>
      <c r="Z48" s="179"/>
      <c r="AA48" s="179"/>
      <c r="AB48" s="179"/>
      <c r="AC48" s="179"/>
      <c r="AD48" s="179"/>
      <c r="AE48" s="179"/>
      <c r="AF48" s="179"/>
      <c r="AG48" s="179"/>
    </row>
    <row r="49" spans="4:33" s="24" customFormat="1" ht="12.75">
      <c r="D49" s="35"/>
      <c r="E49" s="143"/>
      <c r="K49" s="29"/>
      <c r="L49" s="143"/>
      <c r="M49" s="63"/>
      <c r="N49" s="43"/>
      <c r="O49" s="41"/>
      <c r="P49" s="41"/>
      <c r="R49" s="180"/>
      <c r="S49" s="180">
        <v>41342</v>
      </c>
      <c r="T49" s="180">
        <v>44047</v>
      </c>
      <c r="U49" s="180">
        <v>44048</v>
      </c>
      <c r="V49" s="180"/>
      <c r="W49" s="180"/>
      <c r="X49" s="180"/>
      <c r="Y49" s="180"/>
      <c r="Z49" s="180"/>
      <c r="AA49" s="180"/>
      <c r="AB49" s="180"/>
      <c r="AC49" s="180"/>
      <c r="AD49" s="180"/>
      <c r="AE49" s="180"/>
      <c r="AF49" s="180"/>
      <c r="AG49" s="180"/>
    </row>
    <row r="50" spans="5:22" ht="12.75">
      <c r="E50" s="143"/>
      <c r="L50" s="143"/>
      <c r="M50" s="63"/>
      <c r="S50" s="182">
        <v>41342</v>
      </c>
      <c r="T50" s="182">
        <v>44049</v>
      </c>
      <c r="U50" s="182">
        <v>44050</v>
      </c>
      <c r="V50" s="182">
        <v>44051</v>
      </c>
    </row>
    <row r="51" spans="1:33" s="24" customFormat="1" ht="12.75">
      <c r="A51" s="24" t="s">
        <v>56</v>
      </c>
      <c r="C51" s="122">
        <v>500</v>
      </c>
      <c r="D51" s="35"/>
      <c r="E51" s="143">
        <v>539</v>
      </c>
      <c r="F51" s="24">
        <v>539</v>
      </c>
      <c r="H51" s="24">
        <v>539</v>
      </c>
      <c r="J51" s="24">
        <v>539</v>
      </c>
      <c r="K51" s="29"/>
      <c r="L51" s="143">
        <v>2</v>
      </c>
      <c r="M51" s="63" t="s">
        <v>344</v>
      </c>
      <c r="N51" s="43">
        <v>42430</v>
      </c>
      <c r="R51" s="180" t="s">
        <v>56</v>
      </c>
      <c r="S51" s="180">
        <v>40233</v>
      </c>
      <c r="T51" s="180">
        <v>44151</v>
      </c>
      <c r="U51" s="180">
        <v>44152</v>
      </c>
      <c r="V51" s="180">
        <v>44153</v>
      </c>
      <c r="W51" s="180">
        <v>44150</v>
      </c>
      <c r="X51" s="180">
        <v>44149</v>
      </c>
      <c r="Y51" s="180">
        <v>44154</v>
      </c>
      <c r="Z51" s="180"/>
      <c r="AA51" s="180"/>
      <c r="AB51" s="180"/>
      <c r="AC51" s="180"/>
      <c r="AD51" s="180"/>
      <c r="AE51" s="180"/>
      <c r="AF51" s="180"/>
      <c r="AG51" s="180"/>
    </row>
    <row r="52" spans="3:33" s="21" customFormat="1" ht="12.75">
      <c r="C52" s="96"/>
      <c r="D52" s="36"/>
      <c r="E52" s="143"/>
      <c r="K52" s="26"/>
      <c r="L52" s="143"/>
      <c r="M52" s="63"/>
      <c r="N52" s="26"/>
      <c r="R52" s="179"/>
      <c r="S52" s="179"/>
      <c r="T52" s="179"/>
      <c r="U52" s="179"/>
      <c r="V52" s="179"/>
      <c r="W52" s="179"/>
      <c r="X52" s="179"/>
      <c r="Y52" s="179"/>
      <c r="Z52" s="179"/>
      <c r="AA52" s="179"/>
      <c r="AB52" s="179"/>
      <c r="AC52" s="179"/>
      <c r="AD52" s="179"/>
      <c r="AE52" s="179"/>
      <c r="AF52" s="179"/>
      <c r="AG52" s="179"/>
    </row>
    <row r="53" spans="1:33" s="21" customFormat="1" ht="12.75">
      <c r="A53" s="21" t="s">
        <v>177</v>
      </c>
      <c r="C53" s="96">
        <v>500</v>
      </c>
      <c r="D53" s="36"/>
      <c r="E53" s="143">
        <v>540</v>
      </c>
      <c r="F53" s="21">
        <v>540</v>
      </c>
      <c r="H53" s="21">
        <v>540</v>
      </c>
      <c r="J53" s="21">
        <v>540</v>
      </c>
      <c r="K53" s="26"/>
      <c r="L53" s="143">
        <v>4</v>
      </c>
      <c r="M53" s="63" t="s">
        <v>347</v>
      </c>
      <c r="N53" s="42">
        <v>30742</v>
      </c>
      <c r="R53" s="179" t="s">
        <v>177</v>
      </c>
      <c r="S53" s="179">
        <v>40369</v>
      </c>
      <c r="T53" s="179">
        <v>40365</v>
      </c>
      <c r="U53" s="179">
        <v>40363</v>
      </c>
      <c r="V53" s="179"/>
      <c r="W53" s="179"/>
      <c r="X53" s="179"/>
      <c r="Y53" s="179"/>
      <c r="Z53" s="179"/>
      <c r="AA53" s="179"/>
      <c r="AB53" s="179"/>
      <c r="AC53" s="179"/>
      <c r="AD53" s="179"/>
      <c r="AE53" s="179"/>
      <c r="AF53" s="179"/>
      <c r="AG53" s="179"/>
    </row>
    <row r="54" spans="3:33" s="21" customFormat="1" ht="12.75">
      <c r="C54" s="96"/>
      <c r="D54" s="36"/>
      <c r="E54" s="143"/>
      <c r="K54" s="26"/>
      <c r="L54" s="143"/>
      <c r="M54" s="63"/>
      <c r="N54" s="26"/>
      <c r="R54" s="179"/>
      <c r="S54" s="179"/>
      <c r="T54" s="179"/>
      <c r="U54" s="179"/>
      <c r="V54" s="179"/>
      <c r="W54" s="179"/>
      <c r="X54" s="179"/>
      <c r="Y54" s="179"/>
      <c r="Z54" s="179"/>
      <c r="AA54" s="179"/>
      <c r="AB54" s="179"/>
      <c r="AC54" s="179"/>
      <c r="AD54" s="179"/>
      <c r="AE54" s="179"/>
      <c r="AF54" s="179"/>
      <c r="AG54" s="179"/>
    </row>
    <row r="55" spans="1:33" s="21" customFormat="1" ht="12.75">
      <c r="A55" s="21" t="s">
        <v>178</v>
      </c>
      <c r="C55" s="96">
        <v>500</v>
      </c>
      <c r="D55" s="36"/>
      <c r="E55" s="143">
        <v>542</v>
      </c>
      <c r="F55" s="21">
        <v>542</v>
      </c>
      <c r="H55" s="21">
        <v>542</v>
      </c>
      <c r="J55" s="21">
        <v>542</v>
      </c>
      <c r="K55" s="26"/>
      <c r="L55" s="143">
        <v>2</v>
      </c>
      <c r="M55" s="63" t="s">
        <v>348</v>
      </c>
      <c r="N55" s="42">
        <v>42430</v>
      </c>
      <c r="R55" s="200" t="s">
        <v>522</v>
      </c>
      <c r="S55" s="179">
        <v>40287</v>
      </c>
      <c r="T55" s="179">
        <v>40291</v>
      </c>
      <c r="U55" s="179">
        <v>40293</v>
      </c>
      <c r="V55" s="179">
        <v>40295</v>
      </c>
      <c r="W55" s="179">
        <v>40296</v>
      </c>
      <c r="X55" s="179">
        <v>40297</v>
      </c>
      <c r="Y55" s="179">
        <v>40298</v>
      </c>
      <c r="Z55" s="179"/>
      <c r="AA55" s="179"/>
      <c r="AB55" s="179"/>
      <c r="AC55" s="179"/>
      <c r="AD55" s="179"/>
      <c r="AE55" s="179"/>
      <c r="AF55" s="179"/>
      <c r="AG55" s="179"/>
    </row>
    <row r="56" spans="3:33" s="21" customFormat="1" ht="12.75">
      <c r="C56" s="96"/>
      <c r="D56" s="36"/>
      <c r="E56" s="143"/>
      <c r="K56" s="26"/>
      <c r="L56" s="143"/>
      <c r="M56" s="63"/>
      <c r="N56" s="26"/>
      <c r="R56" s="179"/>
      <c r="S56" s="179"/>
      <c r="T56" s="179"/>
      <c r="U56" s="179"/>
      <c r="V56" s="179"/>
      <c r="W56" s="179"/>
      <c r="X56" s="179"/>
      <c r="Y56" s="179"/>
      <c r="Z56" s="179"/>
      <c r="AA56" s="179"/>
      <c r="AB56" s="179"/>
      <c r="AC56" s="179"/>
      <c r="AD56" s="179"/>
      <c r="AE56" s="179"/>
      <c r="AF56" s="179"/>
      <c r="AG56" s="179"/>
    </row>
    <row r="57" spans="1:33" s="21" customFormat="1" ht="12.75">
      <c r="A57" s="21" t="s">
        <v>93</v>
      </c>
      <c r="C57" s="96">
        <v>500</v>
      </c>
      <c r="D57" s="36"/>
      <c r="E57" s="143"/>
      <c r="F57" s="21">
        <v>542</v>
      </c>
      <c r="H57" s="21">
        <v>540</v>
      </c>
      <c r="J57" s="21">
        <v>540</v>
      </c>
      <c r="K57" s="26"/>
      <c r="L57" s="143">
        <v>2</v>
      </c>
      <c r="M57" s="63" t="s">
        <v>362</v>
      </c>
      <c r="N57" s="42">
        <v>39699</v>
      </c>
      <c r="R57" s="179" t="s">
        <v>93</v>
      </c>
      <c r="S57" s="179">
        <v>40585</v>
      </c>
      <c r="T57" s="179">
        <v>44071</v>
      </c>
      <c r="U57" s="179">
        <v>44072</v>
      </c>
      <c r="V57" s="179">
        <v>44073</v>
      </c>
      <c r="W57" s="179">
        <v>44074</v>
      </c>
      <c r="X57" s="179">
        <v>44075</v>
      </c>
      <c r="Y57" s="179">
        <v>44076</v>
      </c>
      <c r="Z57" s="179">
        <v>44077</v>
      </c>
      <c r="AA57" s="179">
        <v>44078</v>
      </c>
      <c r="AB57" s="179"/>
      <c r="AC57" s="179"/>
      <c r="AD57" s="179"/>
      <c r="AE57" s="179"/>
      <c r="AF57" s="179"/>
      <c r="AG57" s="179"/>
    </row>
    <row r="58" spans="3:33" s="21" customFormat="1" ht="12.75">
      <c r="C58" s="96"/>
      <c r="D58" s="36"/>
      <c r="E58" s="143"/>
      <c r="K58" s="26"/>
      <c r="L58" s="143"/>
      <c r="M58" s="63"/>
      <c r="N58" s="26"/>
      <c r="R58" s="179"/>
      <c r="S58" s="179"/>
      <c r="T58" s="179"/>
      <c r="U58" s="179"/>
      <c r="V58" s="179"/>
      <c r="W58" s="179"/>
      <c r="X58" s="179"/>
      <c r="Y58" s="179"/>
      <c r="Z58" s="179"/>
      <c r="AA58" s="179"/>
      <c r="AB58" s="179"/>
      <c r="AC58" s="179"/>
      <c r="AD58" s="179"/>
      <c r="AE58" s="179"/>
      <c r="AF58" s="179"/>
      <c r="AG58" s="179"/>
    </row>
    <row r="59" spans="1:33" s="21" customFormat="1" ht="12.75">
      <c r="A59" s="21" t="s">
        <v>182</v>
      </c>
      <c r="C59" s="96">
        <v>500</v>
      </c>
      <c r="D59" s="36"/>
      <c r="E59" s="143">
        <v>540</v>
      </c>
      <c r="F59" s="21">
        <v>540</v>
      </c>
      <c r="H59" s="21">
        <v>540</v>
      </c>
      <c r="J59" s="21">
        <v>540</v>
      </c>
      <c r="K59" s="26"/>
      <c r="L59" s="143">
        <v>2.5</v>
      </c>
      <c r="M59" s="63" t="s">
        <v>330</v>
      </c>
      <c r="N59" s="42">
        <v>30286</v>
      </c>
      <c r="R59" s="179" t="s">
        <v>182</v>
      </c>
      <c r="S59" s="179">
        <v>40665</v>
      </c>
      <c r="T59" s="179">
        <v>44211</v>
      </c>
      <c r="U59" s="179">
        <v>44212</v>
      </c>
      <c r="V59" s="179">
        <v>44213</v>
      </c>
      <c r="W59" s="179">
        <v>44214</v>
      </c>
      <c r="X59" s="179"/>
      <c r="Y59" s="179"/>
      <c r="Z59" s="179"/>
      <c r="AA59" s="179"/>
      <c r="AB59" s="179"/>
      <c r="AC59" s="179"/>
      <c r="AD59" s="179"/>
      <c r="AE59" s="179"/>
      <c r="AF59" s="179"/>
      <c r="AG59" s="179"/>
    </row>
    <row r="60" spans="3:33" s="21" customFormat="1" ht="12.75">
      <c r="C60" s="96"/>
      <c r="D60" s="36"/>
      <c r="E60" s="143"/>
      <c r="K60" s="26"/>
      <c r="L60" s="143"/>
      <c r="M60" s="63"/>
      <c r="N60" s="26"/>
      <c r="R60" s="179"/>
      <c r="S60" s="179"/>
      <c r="T60" s="179"/>
      <c r="U60" s="179"/>
      <c r="V60" s="179"/>
      <c r="W60" s="179"/>
      <c r="X60" s="179"/>
      <c r="Y60" s="179"/>
      <c r="Z60" s="179"/>
      <c r="AA60" s="179"/>
      <c r="AB60" s="179"/>
      <c r="AC60" s="179"/>
      <c r="AD60" s="179"/>
      <c r="AE60" s="179"/>
      <c r="AF60" s="179"/>
      <c r="AG60" s="179"/>
    </row>
    <row r="61" spans="1:33" s="21" customFormat="1" ht="12.75">
      <c r="A61" s="21" t="s">
        <v>183</v>
      </c>
      <c r="C61" s="96">
        <v>500</v>
      </c>
      <c r="D61" s="36"/>
      <c r="E61" s="143">
        <v>540</v>
      </c>
      <c r="F61" s="21">
        <v>540</v>
      </c>
      <c r="H61" s="21">
        <v>540</v>
      </c>
      <c r="J61" s="21">
        <v>540</v>
      </c>
      <c r="K61" s="26"/>
      <c r="L61" s="143">
        <v>3</v>
      </c>
      <c r="M61" s="63" t="s">
        <v>331</v>
      </c>
      <c r="N61" s="42">
        <v>30286</v>
      </c>
      <c r="R61" s="179" t="s">
        <v>183</v>
      </c>
      <c r="S61" s="179">
        <v>40679</v>
      </c>
      <c r="T61" s="179">
        <v>44231</v>
      </c>
      <c r="U61" s="179">
        <v>44232</v>
      </c>
      <c r="V61" s="179">
        <v>44233</v>
      </c>
      <c r="W61" s="179">
        <v>44234</v>
      </c>
      <c r="X61" s="179"/>
      <c r="Y61" s="179"/>
      <c r="Z61" s="179"/>
      <c r="AA61" s="179"/>
      <c r="AB61" s="179"/>
      <c r="AC61" s="179"/>
      <c r="AD61" s="179"/>
      <c r="AE61" s="179"/>
      <c r="AF61" s="179"/>
      <c r="AG61" s="179"/>
    </row>
    <row r="62" spans="3:33" s="21" customFormat="1" ht="12.75">
      <c r="C62" s="96"/>
      <c r="D62" s="36"/>
      <c r="E62" s="143"/>
      <c r="K62" s="26"/>
      <c r="L62" s="143"/>
      <c r="M62" s="63"/>
      <c r="N62" s="26"/>
      <c r="R62" s="179"/>
      <c r="S62" s="179"/>
      <c r="T62" s="179"/>
      <c r="U62" s="179"/>
      <c r="V62" s="179"/>
      <c r="W62" s="179"/>
      <c r="X62" s="179"/>
      <c r="Y62" s="179"/>
      <c r="Z62" s="179"/>
      <c r="AA62" s="179"/>
      <c r="AB62" s="179"/>
      <c r="AC62" s="179"/>
      <c r="AD62" s="179"/>
      <c r="AE62" s="179"/>
      <c r="AF62" s="179"/>
      <c r="AG62" s="179"/>
    </row>
    <row r="63" spans="1:33" s="21" customFormat="1" ht="12.75">
      <c r="A63" s="21" t="s">
        <v>184</v>
      </c>
      <c r="C63" s="96">
        <v>500</v>
      </c>
      <c r="D63" s="36"/>
      <c r="E63" s="143">
        <v>540</v>
      </c>
      <c r="F63" s="21">
        <v>540</v>
      </c>
      <c r="H63" s="21">
        <v>540</v>
      </c>
      <c r="J63" s="21">
        <v>540</v>
      </c>
      <c r="K63" s="26"/>
      <c r="L63" s="143">
        <v>2</v>
      </c>
      <c r="M63" s="63" t="s">
        <v>332</v>
      </c>
      <c r="N63" s="42">
        <v>30286</v>
      </c>
      <c r="R63" s="200" t="s">
        <v>523</v>
      </c>
      <c r="S63" s="179">
        <v>40683</v>
      </c>
      <c r="T63" s="179">
        <v>44251</v>
      </c>
      <c r="U63" s="179">
        <v>44252</v>
      </c>
      <c r="V63" s="179">
        <v>44253</v>
      </c>
      <c r="W63" s="179">
        <v>44254</v>
      </c>
      <c r="X63" s="179"/>
      <c r="Y63" s="179"/>
      <c r="Z63" s="179"/>
      <c r="AA63" s="179"/>
      <c r="AB63" s="179"/>
      <c r="AC63" s="179"/>
      <c r="AD63" s="179"/>
      <c r="AE63" s="179"/>
      <c r="AF63" s="179"/>
      <c r="AG63" s="179"/>
    </row>
    <row r="64" spans="4:33" s="21" customFormat="1" ht="12.75">
      <c r="D64" s="36"/>
      <c r="E64" s="143"/>
      <c r="K64" s="26"/>
      <c r="L64" s="143"/>
      <c r="M64" s="63"/>
      <c r="N64" s="26"/>
      <c r="R64" s="179"/>
      <c r="S64" s="179"/>
      <c r="T64" s="179"/>
      <c r="U64" s="179"/>
      <c r="V64" s="179"/>
      <c r="W64" s="179"/>
      <c r="X64" s="179"/>
      <c r="Y64" s="179"/>
      <c r="Z64" s="179"/>
      <c r="AA64" s="179"/>
      <c r="AB64" s="179"/>
      <c r="AC64" s="179"/>
      <c r="AD64" s="179"/>
      <c r="AE64" s="179"/>
      <c r="AF64" s="179"/>
      <c r="AG64" s="179"/>
    </row>
    <row r="66" spans="1:33" s="24" customFormat="1" ht="12.75">
      <c r="A66" s="48" t="s">
        <v>253</v>
      </c>
      <c r="D66" s="35"/>
      <c r="E66" s="143"/>
      <c r="K66" s="29"/>
      <c r="L66" s="143"/>
      <c r="M66" s="63"/>
      <c r="N66" s="43"/>
      <c r="O66" s="41"/>
      <c r="P66" s="41"/>
      <c r="R66" s="202" t="s">
        <v>253</v>
      </c>
      <c r="S66" s="180"/>
      <c r="T66" s="180"/>
      <c r="U66" s="180"/>
      <c r="V66" s="180"/>
      <c r="W66" s="180"/>
      <c r="X66" s="180"/>
      <c r="Y66" s="180"/>
      <c r="Z66" s="180"/>
      <c r="AA66" s="180"/>
      <c r="AB66" s="180"/>
      <c r="AC66" s="180"/>
      <c r="AD66" s="180"/>
      <c r="AE66" s="180"/>
      <c r="AF66" s="180"/>
      <c r="AG66" s="180"/>
    </row>
    <row r="67" spans="4:33" s="24" customFormat="1" ht="12.75">
      <c r="D67" s="35"/>
      <c r="E67" s="143"/>
      <c r="K67" s="29"/>
      <c r="L67" s="143"/>
      <c r="M67" s="63"/>
      <c r="N67" s="43"/>
      <c r="O67" s="41"/>
      <c r="P67" s="41"/>
      <c r="R67" s="180"/>
      <c r="S67" s="180"/>
      <c r="T67" s="180"/>
      <c r="U67" s="180"/>
      <c r="V67" s="180"/>
      <c r="W67" s="180"/>
      <c r="X67" s="180"/>
      <c r="Y67" s="180"/>
      <c r="Z67" s="180"/>
      <c r="AA67" s="180"/>
      <c r="AB67" s="180"/>
      <c r="AC67" s="180"/>
      <c r="AD67" s="180"/>
      <c r="AE67" s="180"/>
      <c r="AF67" s="180"/>
      <c r="AG67" s="180"/>
    </row>
    <row r="68" spans="1:33" s="24" customFormat="1" ht="12.75">
      <c r="A68" s="24" t="s">
        <v>176</v>
      </c>
      <c r="C68" s="24">
        <v>6.9</v>
      </c>
      <c r="D68" s="35"/>
      <c r="E68" s="143">
        <v>6.9</v>
      </c>
      <c r="F68" s="49">
        <v>7.1</v>
      </c>
      <c r="G68" s="49" t="s">
        <v>31</v>
      </c>
      <c r="H68" s="49"/>
      <c r="I68" s="49"/>
      <c r="J68" s="49">
        <v>6.7</v>
      </c>
      <c r="K68" s="26" t="s">
        <v>32</v>
      </c>
      <c r="L68" s="143">
        <f>IF(G68="",0.5,(F68-J68))</f>
        <v>0.39999999999999947</v>
      </c>
      <c r="M68" s="63" t="s">
        <v>366</v>
      </c>
      <c r="N68" s="42">
        <v>40391</v>
      </c>
      <c r="R68" s="180" t="s">
        <v>176</v>
      </c>
      <c r="S68" s="180">
        <v>41304</v>
      </c>
      <c r="T68" s="180">
        <v>41304</v>
      </c>
      <c r="U68" s="180"/>
      <c r="V68" s="180"/>
      <c r="W68" s="180"/>
      <c r="X68" s="180"/>
      <c r="Y68" s="180"/>
      <c r="Z68" s="180"/>
      <c r="AA68" s="180"/>
      <c r="AB68" s="180"/>
      <c r="AC68" s="180"/>
      <c r="AD68" s="180"/>
      <c r="AE68" s="180"/>
      <c r="AF68" s="180"/>
      <c r="AG68" s="180"/>
    </row>
    <row r="69" spans="4:33" s="24" customFormat="1" ht="12.75">
      <c r="D69" s="35"/>
      <c r="E69" s="143"/>
      <c r="F69" s="50"/>
      <c r="G69" s="50"/>
      <c r="H69" s="50"/>
      <c r="I69" s="50"/>
      <c r="J69" s="50"/>
      <c r="K69" s="29"/>
      <c r="L69" s="143"/>
      <c r="M69" s="63"/>
      <c r="N69" s="43"/>
      <c r="O69" s="41"/>
      <c r="P69" s="41"/>
      <c r="R69" s="180"/>
      <c r="S69" s="180"/>
      <c r="T69" s="180"/>
      <c r="U69" s="180"/>
      <c r="V69" s="180"/>
      <c r="W69" s="180"/>
      <c r="X69" s="180"/>
      <c r="Y69" s="180"/>
      <c r="Z69" s="180"/>
      <c r="AA69" s="180"/>
      <c r="AB69" s="180"/>
      <c r="AC69" s="180"/>
      <c r="AD69" s="180"/>
      <c r="AE69" s="180"/>
      <c r="AF69" s="180"/>
      <c r="AG69" s="180"/>
    </row>
    <row r="70" spans="1:33" s="24" customFormat="1" ht="12.75">
      <c r="A70" s="24" t="s">
        <v>255</v>
      </c>
      <c r="C70" s="24">
        <v>13.8</v>
      </c>
      <c r="D70" s="35"/>
      <c r="E70" s="143">
        <v>13.8</v>
      </c>
      <c r="F70" s="50">
        <v>14.2</v>
      </c>
      <c r="G70" s="50" t="s">
        <v>31</v>
      </c>
      <c r="H70" s="50"/>
      <c r="I70" s="50"/>
      <c r="J70" s="50">
        <v>13.4</v>
      </c>
      <c r="K70" s="29" t="s">
        <v>32</v>
      </c>
      <c r="L70" s="143">
        <f>IF(G70="",0.5,(F70-J70))</f>
        <v>0.7999999999999989</v>
      </c>
      <c r="M70" s="63" t="s">
        <v>366</v>
      </c>
      <c r="N70" s="42">
        <v>40391</v>
      </c>
      <c r="R70" s="180" t="s">
        <v>255</v>
      </c>
      <c r="S70" s="180">
        <v>40346</v>
      </c>
      <c r="T70" s="180">
        <v>40346</v>
      </c>
      <c r="U70" s="180"/>
      <c r="V70" s="180"/>
      <c r="W70" s="180"/>
      <c r="X70" s="180"/>
      <c r="Y70" s="180"/>
      <c r="Z70" s="180"/>
      <c r="AA70" s="180"/>
      <c r="AB70" s="180"/>
      <c r="AC70" s="180"/>
      <c r="AD70" s="180"/>
      <c r="AE70" s="180"/>
      <c r="AF70" s="180"/>
      <c r="AG70" s="180"/>
    </row>
    <row r="71" spans="4:33" s="24" customFormat="1" ht="12.75">
      <c r="D71" s="35"/>
      <c r="E71" s="143"/>
      <c r="F71" s="50"/>
      <c r="G71" s="50"/>
      <c r="H71" s="50"/>
      <c r="I71" s="50"/>
      <c r="J71" s="50"/>
      <c r="K71" s="29"/>
      <c r="L71" s="143"/>
      <c r="M71" s="63"/>
      <c r="N71" s="43"/>
      <c r="O71" s="41"/>
      <c r="P71" s="41"/>
      <c r="R71" s="180"/>
      <c r="S71" s="180"/>
      <c r="T71" s="180"/>
      <c r="U71" s="180"/>
      <c r="V71" s="180"/>
      <c r="W71" s="180"/>
      <c r="X71" s="180"/>
      <c r="Y71" s="180"/>
      <c r="Z71" s="180"/>
      <c r="AA71" s="180"/>
      <c r="AB71" s="180"/>
      <c r="AC71" s="180"/>
      <c r="AD71" s="180"/>
      <c r="AE71" s="180"/>
      <c r="AF71" s="180"/>
      <c r="AG71" s="180"/>
    </row>
    <row r="72" spans="1:33" s="24" customFormat="1" ht="12.75">
      <c r="A72" s="24" t="s">
        <v>256</v>
      </c>
      <c r="C72" s="24">
        <v>13.8</v>
      </c>
      <c r="D72" s="35"/>
      <c r="E72" s="143">
        <v>13.8</v>
      </c>
      <c r="F72" s="50">
        <v>14.2</v>
      </c>
      <c r="G72" s="50" t="s">
        <v>31</v>
      </c>
      <c r="H72" s="50"/>
      <c r="I72" s="50"/>
      <c r="J72" s="50">
        <v>13.4</v>
      </c>
      <c r="K72" s="29" t="s">
        <v>32</v>
      </c>
      <c r="L72" s="143">
        <f>IF(G72="",0.5,(F72-J72))</f>
        <v>0.7999999999999989</v>
      </c>
      <c r="M72" s="63" t="s">
        <v>366</v>
      </c>
      <c r="N72" s="42">
        <v>40391</v>
      </c>
      <c r="Q72" s="24" t="s">
        <v>300</v>
      </c>
      <c r="R72" s="180" t="s">
        <v>256</v>
      </c>
      <c r="S72" s="180">
        <v>40484</v>
      </c>
      <c r="T72" s="180">
        <v>40484</v>
      </c>
      <c r="U72" s="180"/>
      <c r="V72" s="180"/>
      <c r="W72" s="180"/>
      <c r="X72" s="180"/>
      <c r="Y72" s="180"/>
      <c r="Z72" s="180"/>
      <c r="AA72" s="180"/>
      <c r="AB72" s="180"/>
      <c r="AC72" s="180"/>
      <c r="AD72" s="180"/>
      <c r="AE72" s="180"/>
      <c r="AF72" s="180"/>
      <c r="AG72" s="180"/>
    </row>
    <row r="73" spans="4:33" s="24" customFormat="1" ht="12.75">
      <c r="D73" s="35"/>
      <c r="E73" s="143"/>
      <c r="F73" s="50"/>
      <c r="G73" s="50"/>
      <c r="H73" s="50"/>
      <c r="I73" s="50"/>
      <c r="J73" s="50"/>
      <c r="K73" s="29"/>
      <c r="L73" s="143"/>
      <c r="M73" s="63"/>
      <c r="N73" s="43"/>
      <c r="O73" s="41"/>
      <c r="P73" s="41"/>
      <c r="R73" s="180"/>
      <c r="S73" s="180"/>
      <c r="T73" s="180"/>
      <c r="U73" s="180"/>
      <c r="V73" s="180"/>
      <c r="W73" s="180"/>
      <c r="X73" s="180"/>
      <c r="Y73" s="180"/>
      <c r="Z73" s="180"/>
      <c r="AA73" s="180"/>
      <c r="AB73" s="180"/>
      <c r="AC73" s="180"/>
      <c r="AD73" s="180"/>
      <c r="AE73" s="180"/>
      <c r="AF73" s="180"/>
      <c r="AG73" s="180"/>
    </row>
    <row r="74" spans="1:33" s="21" customFormat="1" ht="12.75">
      <c r="A74" s="21" t="s">
        <v>258</v>
      </c>
      <c r="C74" s="21">
        <v>6.9</v>
      </c>
      <c r="D74" s="36"/>
      <c r="E74" s="143">
        <v>6.9</v>
      </c>
      <c r="F74" s="49">
        <v>7.1</v>
      </c>
      <c r="G74" s="49" t="s">
        <v>31</v>
      </c>
      <c r="H74" s="49"/>
      <c r="I74" s="49"/>
      <c r="J74" s="49">
        <v>6.7</v>
      </c>
      <c r="K74" s="26" t="s">
        <v>32</v>
      </c>
      <c r="L74" s="143">
        <f>IF(G74="",0.5,(F74-J74))</f>
        <v>0.39999999999999947</v>
      </c>
      <c r="M74" s="63" t="s">
        <v>366</v>
      </c>
      <c r="N74" s="42">
        <v>40391</v>
      </c>
      <c r="O74" s="24"/>
      <c r="P74" s="24"/>
      <c r="R74" s="179" t="s">
        <v>258</v>
      </c>
      <c r="S74" s="179">
        <v>41213</v>
      </c>
      <c r="T74" s="179">
        <v>41213</v>
      </c>
      <c r="U74" s="179"/>
      <c r="V74" s="179"/>
      <c r="W74" s="179"/>
      <c r="X74" s="179"/>
      <c r="Y74" s="179"/>
      <c r="Z74" s="179"/>
      <c r="AA74" s="179"/>
      <c r="AB74" s="179"/>
      <c r="AC74" s="179"/>
      <c r="AD74" s="179"/>
      <c r="AE74" s="179"/>
      <c r="AF74" s="179"/>
      <c r="AG74" s="179"/>
    </row>
    <row r="77" spans="1:33" s="21" customFormat="1" ht="14.25" customHeight="1">
      <c r="A77" s="168" t="s">
        <v>185</v>
      </c>
      <c r="B77" s="169"/>
      <c r="C77" s="169" t="s">
        <v>0</v>
      </c>
      <c r="D77" s="170"/>
      <c r="E77" s="171"/>
      <c r="F77" s="169" t="s">
        <v>0</v>
      </c>
      <c r="G77" s="169"/>
      <c r="H77" s="169" t="s">
        <v>0</v>
      </c>
      <c r="I77" s="169"/>
      <c r="J77" s="168"/>
      <c r="K77" s="172"/>
      <c r="L77" s="171"/>
      <c r="M77" s="173"/>
      <c r="N77" s="174"/>
      <c r="O77" s="169"/>
      <c r="P77" s="169"/>
      <c r="Q77" s="169"/>
      <c r="R77" s="199" t="s">
        <v>185</v>
      </c>
      <c r="S77" s="179"/>
      <c r="T77" s="179"/>
      <c r="U77" s="179"/>
      <c r="V77" s="179"/>
      <c r="W77" s="179"/>
      <c r="X77" s="179"/>
      <c r="Y77" s="179"/>
      <c r="Z77" s="179"/>
      <c r="AA77" s="179"/>
      <c r="AB77" s="179"/>
      <c r="AC77" s="179"/>
      <c r="AD77" s="179"/>
      <c r="AE77" s="179"/>
      <c r="AF77" s="179"/>
      <c r="AG77" s="179"/>
    </row>
    <row r="78" spans="1:33" s="21" customFormat="1" ht="14.25" customHeight="1">
      <c r="A78"/>
      <c r="B78"/>
      <c r="D78" s="33"/>
      <c r="E78" s="144"/>
      <c r="F78"/>
      <c r="G78"/>
      <c r="H78"/>
      <c r="I78"/>
      <c r="J78"/>
      <c r="K78" s="1"/>
      <c r="L78" s="144"/>
      <c r="M78" s="65"/>
      <c r="N78" s="1"/>
      <c r="O78"/>
      <c r="P78"/>
      <c r="Q78"/>
      <c r="R78" s="182"/>
      <c r="S78" s="179"/>
      <c r="T78" s="179"/>
      <c r="U78" s="179"/>
      <c r="V78" s="179"/>
      <c r="W78" s="179"/>
      <c r="X78" s="179"/>
      <c r="Y78" s="179"/>
      <c r="Z78" s="179"/>
      <c r="AA78" s="179"/>
      <c r="AB78" s="179"/>
      <c r="AC78" s="179"/>
      <c r="AD78" s="179"/>
      <c r="AE78" s="179"/>
      <c r="AF78" s="179"/>
      <c r="AG78" s="179"/>
    </row>
    <row r="79" spans="1:33" s="21" customFormat="1" ht="12.75">
      <c r="A79" s="21" t="s">
        <v>187</v>
      </c>
      <c r="C79" s="120">
        <v>115</v>
      </c>
      <c r="D79" s="36"/>
      <c r="E79" s="143">
        <v>117</v>
      </c>
      <c r="F79" s="21">
        <v>117</v>
      </c>
      <c r="H79" s="21">
        <v>117</v>
      </c>
      <c r="J79" s="21">
        <v>117</v>
      </c>
      <c r="K79" s="26"/>
      <c r="L79" s="143">
        <v>3</v>
      </c>
      <c r="M79" s="63" t="s">
        <v>328</v>
      </c>
      <c r="N79" s="42">
        <v>43282</v>
      </c>
      <c r="O79" s="21" t="s">
        <v>201</v>
      </c>
      <c r="R79" s="179" t="s">
        <v>187</v>
      </c>
      <c r="S79" s="179">
        <v>47009</v>
      </c>
      <c r="T79" s="179">
        <v>47010</v>
      </c>
      <c r="U79" s="179">
        <v>47012</v>
      </c>
      <c r="V79" s="179">
        <v>47014</v>
      </c>
      <c r="W79" s="179">
        <v>47016</v>
      </c>
      <c r="X79" s="179"/>
      <c r="Y79" s="179"/>
      <c r="Z79" s="179"/>
      <c r="AA79" s="179"/>
      <c r="AB79" s="179"/>
      <c r="AC79" s="179"/>
      <c r="AD79" s="179"/>
      <c r="AE79" s="179"/>
      <c r="AF79" s="179"/>
      <c r="AG79" s="179"/>
    </row>
    <row r="80" spans="3:33" s="21" customFormat="1" ht="12.75">
      <c r="C80" s="120"/>
      <c r="D80" s="36"/>
      <c r="E80" s="143"/>
      <c r="K80" s="26"/>
      <c r="L80" s="143"/>
      <c r="M80" s="63"/>
      <c r="N80" s="42"/>
      <c r="R80" s="179"/>
      <c r="S80" s="179"/>
      <c r="T80" s="179"/>
      <c r="U80" s="179"/>
      <c r="V80" s="179"/>
      <c r="W80" s="179"/>
      <c r="X80" s="179"/>
      <c r="Y80" s="179"/>
      <c r="Z80" s="179"/>
      <c r="AA80" s="179"/>
      <c r="AB80" s="179"/>
      <c r="AC80" s="179"/>
      <c r="AD80" s="179"/>
      <c r="AE80" s="179"/>
      <c r="AF80" s="179"/>
      <c r="AG80" s="179"/>
    </row>
    <row r="81" spans="1:33" s="21" customFormat="1" ht="25.5">
      <c r="A81" s="186" t="s">
        <v>440</v>
      </c>
      <c r="B81" s="132"/>
      <c r="C81" s="120">
        <v>115</v>
      </c>
      <c r="D81" s="133"/>
      <c r="E81" s="145"/>
      <c r="F81" s="132">
        <v>123</v>
      </c>
      <c r="G81" s="134" t="s">
        <v>31</v>
      </c>
      <c r="H81" s="132"/>
      <c r="I81" s="132"/>
      <c r="J81" s="132">
        <v>116</v>
      </c>
      <c r="K81" s="135" t="s">
        <v>32</v>
      </c>
      <c r="L81" s="152">
        <v>2</v>
      </c>
      <c r="M81" s="134" t="s">
        <v>328</v>
      </c>
      <c r="N81" s="189">
        <v>44155</v>
      </c>
      <c r="O81" s="226" t="s">
        <v>456</v>
      </c>
      <c r="P81" s="226" t="s">
        <v>457</v>
      </c>
      <c r="R81" s="186" t="s">
        <v>440</v>
      </c>
      <c r="S81" s="179">
        <v>46211</v>
      </c>
      <c r="T81" s="179">
        <v>46210</v>
      </c>
      <c r="U81" s="179"/>
      <c r="V81" s="179"/>
      <c r="W81" s="179"/>
      <c r="X81" s="179"/>
      <c r="Y81" s="179"/>
      <c r="Z81" s="179"/>
      <c r="AA81" s="179"/>
      <c r="AB81" s="179"/>
      <c r="AC81" s="179"/>
      <c r="AD81" s="179"/>
      <c r="AE81" s="179"/>
      <c r="AF81" s="179"/>
      <c r="AG81" s="179"/>
    </row>
    <row r="82" spans="3:33" s="21" customFormat="1" ht="12.75">
      <c r="C82" s="120"/>
      <c r="D82" s="36"/>
      <c r="E82" s="143"/>
      <c r="K82" s="26"/>
      <c r="L82" s="143"/>
      <c r="M82" s="63"/>
      <c r="N82" s="42"/>
      <c r="R82" s="179"/>
      <c r="S82" s="179"/>
      <c r="T82" s="179"/>
      <c r="U82" s="179"/>
      <c r="V82" s="179"/>
      <c r="W82" s="179"/>
      <c r="X82" s="179"/>
      <c r="Y82" s="179"/>
      <c r="Z82" s="179"/>
      <c r="AA82" s="179"/>
      <c r="AB82" s="179"/>
      <c r="AC82" s="179"/>
      <c r="AD82" s="179"/>
      <c r="AE82" s="179"/>
      <c r="AF82" s="179"/>
      <c r="AG82" s="179"/>
    </row>
    <row r="83" spans="1:33" s="24" customFormat="1" ht="15">
      <c r="A83" s="24" t="s">
        <v>231</v>
      </c>
      <c r="C83" s="121">
        <v>115</v>
      </c>
      <c r="D83" s="35"/>
      <c r="E83" s="143">
        <v>119</v>
      </c>
      <c r="F83" s="24">
        <v>121</v>
      </c>
      <c r="G83" s="24" t="s">
        <v>31</v>
      </c>
      <c r="J83" s="24">
        <v>116</v>
      </c>
      <c r="K83" s="29" t="s">
        <v>32</v>
      </c>
      <c r="L83" s="143">
        <f>IF(G83="",3,(F83-J83)/2)</f>
        <v>2.5</v>
      </c>
      <c r="M83" s="63" t="s">
        <v>328</v>
      </c>
      <c r="N83" s="189">
        <v>44155</v>
      </c>
      <c r="O83" s="51"/>
      <c r="P83" s="51"/>
      <c r="Q83" s="21" t="s">
        <v>402</v>
      </c>
      <c r="R83" s="180" t="s">
        <v>231</v>
      </c>
      <c r="S83" s="180">
        <v>41400</v>
      </c>
      <c r="T83" s="180">
        <v>47878</v>
      </c>
      <c r="V83" s="180"/>
      <c r="W83" s="180"/>
      <c r="X83" s="180"/>
      <c r="Y83" s="180"/>
      <c r="Z83" s="180"/>
      <c r="AA83" s="180"/>
      <c r="AB83" s="180"/>
      <c r="AC83" s="180"/>
      <c r="AD83" s="180"/>
      <c r="AE83" s="180"/>
      <c r="AF83" s="180"/>
      <c r="AG83" s="180"/>
    </row>
    <row r="84" spans="3:33" s="24" customFormat="1" ht="12.75">
      <c r="C84" s="121"/>
      <c r="D84" s="35"/>
      <c r="E84" s="143"/>
      <c r="K84" s="29"/>
      <c r="L84" s="143"/>
      <c r="M84" s="63"/>
      <c r="N84" s="43"/>
      <c r="R84" s="180"/>
      <c r="S84" s="180">
        <v>41400</v>
      </c>
      <c r="T84" s="180">
        <v>47879</v>
      </c>
      <c r="U84" s="180"/>
      <c r="V84" s="180"/>
      <c r="W84" s="180"/>
      <c r="X84" s="180"/>
      <c r="Y84" s="180"/>
      <c r="Z84" s="180"/>
      <c r="AA84" s="180"/>
      <c r="AB84" s="180"/>
      <c r="AC84" s="180"/>
      <c r="AD84" s="180"/>
      <c r="AE84" s="180"/>
      <c r="AF84" s="180"/>
      <c r="AG84" s="180"/>
    </row>
    <row r="85" spans="3:33" s="24" customFormat="1" ht="12.75">
      <c r="C85" s="121"/>
      <c r="D85" s="35"/>
      <c r="E85" s="143"/>
      <c r="K85" s="29"/>
      <c r="L85" s="143"/>
      <c r="M85" s="63"/>
      <c r="N85" s="43"/>
      <c r="R85" s="180"/>
      <c r="S85" s="180"/>
      <c r="T85" s="180"/>
      <c r="U85" s="180"/>
      <c r="V85" s="180"/>
      <c r="W85" s="180"/>
      <c r="X85" s="180"/>
      <c r="Y85" s="180"/>
      <c r="Z85" s="180"/>
      <c r="AA85" s="180"/>
      <c r="AB85" s="180"/>
      <c r="AC85" s="180"/>
      <c r="AD85" s="180"/>
      <c r="AE85" s="180"/>
      <c r="AF85" s="180"/>
      <c r="AG85" s="180"/>
    </row>
    <row r="86" spans="1:33" s="24" customFormat="1" ht="15">
      <c r="A86" s="24" t="s">
        <v>246</v>
      </c>
      <c r="C86" s="121">
        <v>115</v>
      </c>
      <c r="D86" s="35"/>
      <c r="E86" s="143">
        <v>118</v>
      </c>
      <c r="F86" s="24">
        <v>121</v>
      </c>
      <c r="G86" s="24" t="s">
        <v>31</v>
      </c>
      <c r="J86" s="24">
        <v>115</v>
      </c>
      <c r="K86" s="29" t="s">
        <v>32</v>
      </c>
      <c r="L86" s="143">
        <f>IF(G86="",3,(F86-J86)/2)</f>
        <v>3</v>
      </c>
      <c r="M86" s="63" t="s">
        <v>328</v>
      </c>
      <c r="N86" s="189">
        <v>44155</v>
      </c>
      <c r="O86" s="24" t="s">
        <v>318</v>
      </c>
      <c r="R86" s="201" t="s">
        <v>531</v>
      </c>
      <c r="S86" s="180">
        <v>41404</v>
      </c>
      <c r="T86" s="180">
        <v>47995</v>
      </c>
      <c r="U86" s="180"/>
      <c r="V86" s="180"/>
      <c r="W86" s="180"/>
      <c r="X86" s="180"/>
      <c r="Y86" s="180"/>
      <c r="Z86" s="180"/>
      <c r="AA86" s="180"/>
      <c r="AB86" s="180"/>
      <c r="AC86" s="180"/>
      <c r="AD86" s="180"/>
      <c r="AE86" s="180"/>
      <c r="AF86" s="180"/>
      <c r="AG86" s="180"/>
    </row>
    <row r="87" spans="3:33" s="24" customFormat="1" ht="12.75">
      <c r="C87" s="121"/>
      <c r="D87" s="35"/>
      <c r="E87" s="143"/>
      <c r="K87" s="29"/>
      <c r="L87" s="143"/>
      <c r="M87" s="63"/>
      <c r="N87" s="43"/>
      <c r="R87" s="180"/>
      <c r="S87" s="180"/>
      <c r="T87" s="180"/>
      <c r="U87" s="180"/>
      <c r="V87" s="180"/>
      <c r="W87" s="180"/>
      <c r="X87" s="180"/>
      <c r="Y87" s="180"/>
      <c r="Z87" s="180"/>
      <c r="AA87" s="180"/>
      <c r="AB87" s="180"/>
      <c r="AC87" s="180"/>
      <c r="AD87" s="180"/>
      <c r="AE87" s="180"/>
      <c r="AF87" s="180"/>
      <c r="AG87" s="180"/>
    </row>
    <row r="88" spans="1:33" s="24" customFormat="1" ht="12.75">
      <c r="A88" s="24" t="s">
        <v>273</v>
      </c>
      <c r="C88" s="121">
        <v>115</v>
      </c>
      <c r="D88" s="35"/>
      <c r="E88" s="143">
        <v>118</v>
      </c>
      <c r="F88" s="24">
        <v>121</v>
      </c>
      <c r="G88" s="24" t="s">
        <v>31</v>
      </c>
      <c r="J88" s="24">
        <v>115</v>
      </c>
      <c r="K88" s="29" t="s">
        <v>32</v>
      </c>
      <c r="L88" s="143">
        <f>IF(G88="",3,(F88-J88)/2)</f>
        <v>3</v>
      </c>
      <c r="M88" s="63" t="s">
        <v>328</v>
      </c>
      <c r="N88" s="43">
        <v>41072</v>
      </c>
      <c r="O88" s="24" t="s">
        <v>274</v>
      </c>
      <c r="R88" s="180" t="s">
        <v>273</v>
      </c>
      <c r="S88" s="180">
        <v>66546</v>
      </c>
      <c r="T88" s="180">
        <v>66550</v>
      </c>
      <c r="U88" s="180"/>
      <c r="V88" s="180"/>
      <c r="W88" s="180"/>
      <c r="X88" s="180"/>
      <c r="Y88" s="180"/>
      <c r="Z88" s="180"/>
      <c r="AA88" s="180"/>
      <c r="AB88" s="180"/>
      <c r="AC88" s="180"/>
      <c r="AD88" s="180"/>
      <c r="AE88" s="180"/>
      <c r="AF88" s="180"/>
      <c r="AG88" s="180"/>
    </row>
    <row r="89" spans="3:33" s="24" customFormat="1" ht="12.75">
      <c r="C89" s="121"/>
      <c r="D89" s="35"/>
      <c r="E89" s="143"/>
      <c r="K89" s="29"/>
      <c r="L89" s="143"/>
      <c r="M89" s="63"/>
      <c r="N89" s="43"/>
      <c r="R89" s="180"/>
      <c r="S89" s="180"/>
      <c r="T89" s="180"/>
      <c r="U89" s="180"/>
      <c r="V89" s="180"/>
      <c r="W89" s="180"/>
      <c r="X89" s="180"/>
      <c r="Y89" s="180"/>
      <c r="Z89" s="180"/>
      <c r="AA89" s="180"/>
      <c r="AB89" s="180"/>
      <c r="AC89" s="180"/>
      <c r="AD89" s="180"/>
      <c r="AE89" s="180"/>
      <c r="AF89" s="180"/>
      <c r="AG89" s="180"/>
    </row>
    <row r="90" spans="1:33" s="21" customFormat="1" ht="12.75">
      <c r="A90" s="24" t="s">
        <v>272</v>
      </c>
      <c r="C90" s="120">
        <v>115</v>
      </c>
      <c r="E90" s="143">
        <v>117.5</v>
      </c>
      <c r="F90" s="24">
        <v>120</v>
      </c>
      <c r="G90" s="24" t="s">
        <v>31</v>
      </c>
      <c r="H90" s="24"/>
      <c r="I90" s="24"/>
      <c r="J90" s="24">
        <v>115</v>
      </c>
      <c r="K90" s="29" t="s">
        <v>32</v>
      </c>
      <c r="L90" s="143">
        <f>IF(G90="",3,(F90-J90)/2)</f>
        <v>2.5</v>
      </c>
      <c r="M90" s="63" t="s">
        <v>328</v>
      </c>
      <c r="N90" s="43"/>
      <c r="O90" s="24"/>
      <c r="P90" s="24"/>
      <c r="R90" s="180" t="s">
        <v>272</v>
      </c>
      <c r="S90" s="179">
        <v>40309</v>
      </c>
      <c r="T90" s="179">
        <v>47447</v>
      </c>
      <c r="U90" s="179">
        <v>47448</v>
      </c>
      <c r="V90" s="179">
        <v>47446</v>
      </c>
      <c r="W90" s="179"/>
      <c r="X90" s="179"/>
      <c r="Y90" s="179"/>
      <c r="Z90" s="179"/>
      <c r="AA90" s="179"/>
      <c r="AB90" s="179"/>
      <c r="AC90" s="179"/>
      <c r="AD90" s="179"/>
      <c r="AE90" s="179"/>
      <c r="AF90" s="179"/>
      <c r="AG90" s="179"/>
    </row>
    <row r="91" spans="3:13" ht="12.75">
      <c r="C91" s="120"/>
      <c r="E91" s="143"/>
      <c r="L91" s="143"/>
      <c r="M91" s="63"/>
    </row>
    <row r="92" spans="1:33" s="21" customFormat="1" ht="12.75">
      <c r="A92" s="51" t="s">
        <v>459</v>
      </c>
      <c r="B92" s="24"/>
      <c r="C92" s="120">
        <v>69</v>
      </c>
      <c r="E92" s="143">
        <v>69</v>
      </c>
      <c r="F92" s="21">
        <v>71</v>
      </c>
      <c r="G92" s="21" t="s">
        <v>31</v>
      </c>
      <c r="J92" s="21">
        <v>67</v>
      </c>
      <c r="K92" s="21" t="s">
        <v>32</v>
      </c>
      <c r="L92" s="143">
        <f>IF(G92="",3,(F92-J92)/2)</f>
        <v>2</v>
      </c>
      <c r="M92" s="63" t="s">
        <v>328</v>
      </c>
      <c r="N92" s="42">
        <v>41520</v>
      </c>
      <c r="O92" s="51" t="s">
        <v>320</v>
      </c>
      <c r="P92" s="51" t="s">
        <v>460</v>
      </c>
      <c r="R92" s="180" t="s">
        <v>459</v>
      </c>
      <c r="S92" s="179">
        <v>40841</v>
      </c>
      <c r="T92" s="179">
        <v>408412</v>
      </c>
      <c r="U92" s="179"/>
      <c r="V92" s="179"/>
      <c r="W92" s="179"/>
      <c r="X92" s="179"/>
      <c r="Y92" s="179"/>
      <c r="Z92" s="179"/>
      <c r="AA92" s="179"/>
      <c r="AB92" s="179"/>
      <c r="AC92" s="179"/>
      <c r="AD92" s="179"/>
      <c r="AE92" s="179"/>
      <c r="AF92" s="179"/>
      <c r="AG92" s="179"/>
    </row>
    <row r="93" spans="1:33" s="21" customFormat="1" ht="12.75">
      <c r="A93" s="24"/>
      <c r="B93" s="24"/>
      <c r="C93" s="120"/>
      <c r="E93" s="143"/>
      <c r="L93" s="143"/>
      <c r="M93" s="63"/>
      <c r="N93" s="42"/>
      <c r="O93" s="24"/>
      <c r="P93" s="24"/>
      <c r="R93" s="180"/>
      <c r="S93" s="179"/>
      <c r="T93" s="179"/>
      <c r="U93" s="179"/>
      <c r="V93" s="179"/>
      <c r="W93" s="179"/>
      <c r="X93" s="179"/>
      <c r="Y93" s="179"/>
      <c r="Z93" s="179"/>
      <c r="AA93" s="179"/>
      <c r="AB93" s="179"/>
      <c r="AC93" s="179"/>
      <c r="AD93" s="179"/>
      <c r="AE93" s="179"/>
      <c r="AF93" s="179"/>
      <c r="AG93" s="179"/>
    </row>
    <row r="94" spans="1:33" s="21" customFormat="1" ht="12.75">
      <c r="A94" s="21" t="s">
        <v>245</v>
      </c>
      <c r="C94" s="120">
        <v>115</v>
      </c>
      <c r="E94" s="143">
        <v>119</v>
      </c>
      <c r="F94" s="21">
        <v>121</v>
      </c>
      <c r="G94" s="21" t="s">
        <v>31</v>
      </c>
      <c r="J94" s="21">
        <v>117</v>
      </c>
      <c r="K94" s="26" t="s">
        <v>32</v>
      </c>
      <c r="L94" s="143">
        <f>IF(G94="",3,(F94-J94)/2)</f>
        <v>2</v>
      </c>
      <c r="M94" s="63" t="s">
        <v>328</v>
      </c>
      <c r="N94" s="42">
        <v>39790</v>
      </c>
      <c r="O94" s="24" t="s">
        <v>319</v>
      </c>
      <c r="P94" s="24"/>
      <c r="R94" s="179" t="s">
        <v>245</v>
      </c>
      <c r="S94" s="179">
        <v>41388</v>
      </c>
      <c r="T94" s="179">
        <v>47956</v>
      </c>
      <c r="U94" s="21">
        <v>47948</v>
      </c>
      <c r="V94" s="21">
        <v>47952</v>
      </c>
      <c r="W94" s="179"/>
      <c r="X94" s="179"/>
      <c r="Y94" s="179"/>
      <c r="Z94" s="179"/>
      <c r="AA94" s="179"/>
      <c r="AB94" s="179"/>
      <c r="AC94" s="179"/>
      <c r="AD94" s="179"/>
      <c r="AE94" s="179"/>
      <c r="AF94" s="179"/>
      <c r="AG94" s="179"/>
    </row>
    <row r="95" spans="3:33" s="21" customFormat="1" ht="12.75">
      <c r="C95" s="120"/>
      <c r="D95" s="36"/>
      <c r="E95" s="143"/>
      <c r="K95" s="26"/>
      <c r="L95" s="143"/>
      <c r="M95" s="63"/>
      <c r="N95" s="42"/>
      <c r="O95" s="24"/>
      <c r="P95" s="24"/>
      <c r="R95" s="179"/>
      <c r="S95" s="179"/>
      <c r="T95" s="179"/>
      <c r="U95" s="179"/>
      <c r="V95" s="179"/>
      <c r="W95" s="179"/>
      <c r="X95" s="179"/>
      <c r="Y95" s="179"/>
      <c r="Z95" s="179"/>
      <c r="AA95" s="179"/>
      <c r="AB95" s="179"/>
      <c r="AC95" s="179"/>
      <c r="AD95" s="179"/>
      <c r="AE95" s="179"/>
      <c r="AF95" s="179"/>
      <c r="AG95" s="179"/>
    </row>
    <row r="96" spans="1:33" s="21" customFormat="1" ht="12.75">
      <c r="A96" s="24" t="s">
        <v>262</v>
      </c>
      <c r="B96" s="24"/>
      <c r="C96" s="121">
        <v>115</v>
      </c>
      <c r="D96" s="35"/>
      <c r="E96" s="143">
        <v>118</v>
      </c>
      <c r="F96" s="24">
        <v>120</v>
      </c>
      <c r="G96" s="24" t="s">
        <v>31</v>
      </c>
      <c r="H96" s="24"/>
      <c r="I96" s="24"/>
      <c r="J96" s="24">
        <v>116</v>
      </c>
      <c r="K96" s="29" t="s">
        <v>32</v>
      </c>
      <c r="L96" s="143">
        <f>IF(G96="",3,(F96-J96)/2)</f>
        <v>2</v>
      </c>
      <c r="M96" s="63" t="s">
        <v>328</v>
      </c>
      <c r="N96" s="43"/>
      <c r="O96" s="24"/>
      <c r="P96" s="24"/>
      <c r="R96" s="180" t="s">
        <v>262</v>
      </c>
      <c r="S96" s="179">
        <v>47574</v>
      </c>
      <c r="T96" s="179">
        <v>47964</v>
      </c>
      <c r="U96" s="179"/>
      <c r="V96" s="179"/>
      <c r="W96" s="179"/>
      <c r="X96" s="179"/>
      <c r="Y96" s="179"/>
      <c r="Z96" s="179"/>
      <c r="AA96" s="179"/>
      <c r="AB96" s="179"/>
      <c r="AC96" s="179"/>
      <c r="AD96" s="179"/>
      <c r="AE96" s="179"/>
      <c r="AF96" s="179"/>
      <c r="AG96" s="179"/>
    </row>
    <row r="97" spans="3:13" ht="12.75">
      <c r="C97" s="120"/>
      <c r="E97" s="143"/>
      <c r="L97" s="143"/>
      <c r="M97" s="63"/>
    </row>
    <row r="98" spans="1:33" s="21" customFormat="1" ht="12.75">
      <c r="A98" s="24" t="s">
        <v>368</v>
      </c>
      <c r="B98" s="24"/>
      <c r="C98" s="120">
        <v>69</v>
      </c>
      <c r="E98" s="143">
        <v>70</v>
      </c>
      <c r="F98" s="21">
        <v>72</v>
      </c>
      <c r="G98" s="21" t="s">
        <v>31</v>
      </c>
      <c r="J98" s="21">
        <v>68</v>
      </c>
      <c r="K98" s="21" t="s">
        <v>32</v>
      </c>
      <c r="L98" s="143">
        <f>IF(G98="",3,(F98-J98)/2)</f>
        <v>2</v>
      </c>
      <c r="M98" s="63" t="s">
        <v>328</v>
      </c>
      <c r="N98" s="42">
        <v>41621</v>
      </c>
      <c r="O98" s="24"/>
      <c r="P98" s="24"/>
      <c r="R98" s="180" t="s">
        <v>368</v>
      </c>
      <c r="S98" s="179">
        <v>47047</v>
      </c>
      <c r="T98" s="179">
        <v>470473</v>
      </c>
      <c r="U98" s="179"/>
      <c r="V98" s="179"/>
      <c r="W98" s="179"/>
      <c r="X98" s="179"/>
      <c r="Y98" s="179"/>
      <c r="Z98" s="179"/>
      <c r="AA98" s="179"/>
      <c r="AB98" s="179"/>
      <c r="AC98" s="179"/>
      <c r="AD98" s="179"/>
      <c r="AE98" s="179"/>
      <c r="AF98" s="179"/>
      <c r="AG98" s="179"/>
    </row>
    <row r="99" spans="1:33" s="21" customFormat="1" ht="12.75">
      <c r="A99" s="24"/>
      <c r="B99" s="24"/>
      <c r="C99" s="120"/>
      <c r="E99" s="143"/>
      <c r="L99" s="143"/>
      <c r="M99" s="63"/>
      <c r="N99" s="42"/>
      <c r="O99" s="24"/>
      <c r="P99" s="24"/>
      <c r="R99" s="180"/>
      <c r="S99" s="179"/>
      <c r="T99" s="179"/>
      <c r="U99" s="179"/>
      <c r="V99" s="179"/>
      <c r="W99" s="179"/>
      <c r="X99" s="179"/>
      <c r="Y99" s="179"/>
      <c r="Z99" s="179"/>
      <c r="AA99" s="179"/>
      <c r="AB99" s="179"/>
      <c r="AC99" s="179"/>
      <c r="AD99" s="179"/>
      <c r="AE99" s="179"/>
      <c r="AF99" s="179"/>
      <c r="AG99" s="179"/>
    </row>
    <row r="100" spans="1:33" s="21" customFormat="1" ht="12.75">
      <c r="A100" s="51" t="s">
        <v>424</v>
      </c>
      <c r="B100" s="24"/>
      <c r="C100" s="120">
        <v>115</v>
      </c>
      <c r="E100" s="143">
        <v>118</v>
      </c>
      <c r="F100" s="21">
        <v>121</v>
      </c>
      <c r="G100" s="21" t="s">
        <v>31</v>
      </c>
      <c r="J100" s="21">
        <v>115</v>
      </c>
      <c r="K100" s="21" t="s">
        <v>32</v>
      </c>
      <c r="L100" s="143">
        <f>IF(G100="",3,(F100-J100)/2)</f>
        <v>3</v>
      </c>
      <c r="M100" s="63" t="s">
        <v>328</v>
      </c>
      <c r="N100" s="42">
        <v>43452</v>
      </c>
      <c r="O100" s="24"/>
      <c r="P100" s="24"/>
      <c r="R100" s="180" t="s">
        <v>424</v>
      </c>
      <c r="S100" s="179">
        <v>47215</v>
      </c>
      <c r="T100" s="179">
        <v>47216</v>
      </c>
      <c r="U100" s="179"/>
      <c r="V100" s="179"/>
      <c r="W100" s="179"/>
      <c r="X100" s="179"/>
      <c r="Y100" s="179"/>
      <c r="Z100" s="179"/>
      <c r="AA100" s="179"/>
      <c r="AB100" s="179"/>
      <c r="AC100" s="179"/>
      <c r="AD100" s="179"/>
      <c r="AE100" s="179"/>
      <c r="AF100" s="179"/>
      <c r="AG100" s="179"/>
    </row>
    <row r="101" spans="1:33" s="24" customFormat="1" ht="12.75">
      <c r="A101" s="136"/>
      <c r="B101" s="136"/>
      <c r="C101" s="121"/>
      <c r="D101" s="136"/>
      <c r="E101" s="146"/>
      <c r="F101" s="136"/>
      <c r="G101" s="136"/>
      <c r="H101" s="136"/>
      <c r="I101" s="136"/>
      <c r="J101" s="136"/>
      <c r="K101" s="136"/>
      <c r="L101" s="146"/>
      <c r="M101" s="136"/>
      <c r="N101" s="136"/>
      <c r="O101" s="137"/>
      <c r="P101" s="137"/>
      <c r="R101" s="204"/>
      <c r="S101" s="180"/>
      <c r="T101" s="180"/>
      <c r="U101" s="180"/>
      <c r="V101" s="180"/>
      <c r="W101" s="180"/>
      <c r="X101" s="180"/>
      <c r="Y101" s="180"/>
      <c r="Z101" s="180"/>
      <c r="AA101" s="180"/>
      <c r="AB101" s="180"/>
      <c r="AC101" s="180"/>
      <c r="AD101" s="180"/>
      <c r="AE101" s="180"/>
      <c r="AF101" s="180"/>
      <c r="AG101" s="180"/>
    </row>
    <row r="102" spans="1:33" s="24" customFormat="1" ht="12.75">
      <c r="A102" s="185" t="s">
        <v>436</v>
      </c>
      <c r="B102" s="136"/>
      <c r="C102" s="139">
        <v>115</v>
      </c>
      <c r="D102" s="136"/>
      <c r="E102" s="150"/>
      <c r="F102" s="140">
        <v>120</v>
      </c>
      <c r="G102" s="136"/>
      <c r="H102" s="140">
        <v>119</v>
      </c>
      <c r="I102" s="136"/>
      <c r="J102" s="140">
        <v>118</v>
      </c>
      <c r="K102" s="136"/>
      <c r="L102" s="150">
        <v>3</v>
      </c>
      <c r="M102" s="138" t="s">
        <v>435</v>
      </c>
      <c r="N102" s="141">
        <v>43850</v>
      </c>
      <c r="O102" s="136"/>
      <c r="P102" s="136"/>
      <c r="R102" s="205" t="s">
        <v>436</v>
      </c>
      <c r="S102" s="180">
        <v>46267</v>
      </c>
      <c r="T102" s="180">
        <v>46268</v>
      </c>
      <c r="U102" s="180"/>
      <c r="V102" s="180"/>
      <c r="W102" s="180"/>
      <c r="X102" s="180"/>
      <c r="Y102" s="180"/>
      <c r="Z102" s="180"/>
      <c r="AA102" s="180"/>
      <c r="AB102" s="180"/>
      <c r="AC102" s="180"/>
      <c r="AD102" s="180"/>
      <c r="AE102" s="180"/>
      <c r="AF102" s="180"/>
      <c r="AG102" s="180"/>
    </row>
    <row r="103" spans="3:33" s="24" customFormat="1" ht="12.75">
      <c r="C103" s="121"/>
      <c r="D103" s="35"/>
      <c r="E103" s="143"/>
      <c r="K103" s="29"/>
      <c r="L103" s="143"/>
      <c r="M103" s="63"/>
      <c r="N103" s="43"/>
      <c r="R103" s="180"/>
      <c r="S103" s="180"/>
      <c r="T103" s="180"/>
      <c r="U103" s="180"/>
      <c r="V103" s="180"/>
      <c r="W103" s="180"/>
      <c r="X103" s="180"/>
      <c r="Y103" s="180"/>
      <c r="Z103" s="180"/>
      <c r="AA103" s="180"/>
      <c r="AB103" s="180"/>
      <c r="AC103" s="180"/>
      <c r="AD103" s="180"/>
      <c r="AE103" s="180"/>
      <c r="AF103" s="180"/>
      <c r="AG103" s="180"/>
    </row>
    <row r="104" spans="5:33" s="21" customFormat="1" ht="12.75">
      <c r="E104" s="147"/>
      <c r="L104" s="147"/>
      <c r="P104" s="24"/>
      <c r="R104" s="179"/>
      <c r="S104" s="179"/>
      <c r="T104" s="179"/>
      <c r="U104" s="179"/>
      <c r="V104" s="179"/>
      <c r="W104" s="179"/>
      <c r="X104" s="179"/>
      <c r="Y104" s="179"/>
      <c r="Z104" s="179"/>
      <c r="AA104" s="179"/>
      <c r="AB104" s="179"/>
      <c r="AC104" s="179"/>
      <c r="AD104" s="179"/>
      <c r="AE104" s="179"/>
      <c r="AF104" s="179"/>
      <c r="AG104" s="179"/>
    </row>
    <row r="105" spans="1:33" s="21" customFormat="1" ht="12.75">
      <c r="A105" s="24"/>
      <c r="B105" s="24"/>
      <c r="E105" s="143"/>
      <c r="L105" s="143"/>
      <c r="M105" s="63"/>
      <c r="N105" s="42"/>
      <c r="R105" s="180"/>
      <c r="S105" s="179"/>
      <c r="T105" s="179"/>
      <c r="U105" s="179"/>
      <c r="V105" s="179"/>
      <c r="W105" s="179"/>
      <c r="X105" s="179"/>
      <c r="Y105" s="179"/>
      <c r="Z105" s="179"/>
      <c r="AA105" s="179"/>
      <c r="AB105" s="179"/>
      <c r="AC105" s="179"/>
      <c r="AD105" s="179"/>
      <c r="AE105" s="179"/>
      <c r="AF105" s="179"/>
      <c r="AG105" s="179"/>
    </row>
    <row r="106" spans="1:33" s="21" customFormat="1" ht="15">
      <c r="A106" s="184" t="s">
        <v>437</v>
      </c>
      <c r="B106" s="24"/>
      <c r="C106" s="124">
        <v>230</v>
      </c>
      <c r="E106" s="143">
        <v>241</v>
      </c>
      <c r="F106" s="21">
        <v>242</v>
      </c>
      <c r="G106" s="21" t="s">
        <v>31</v>
      </c>
      <c r="J106" s="21">
        <v>237</v>
      </c>
      <c r="K106" s="21" t="s">
        <v>32</v>
      </c>
      <c r="L106" s="143">
        <v>3.5</v>
      </c>
      <c r="M106" s="63" t="s">
        <v>328</v>
      </c>
      <c r="N106" s="189">
        <v>44155</v>
      </c>
      <c r="R106" s="206" t="s">
        <v>437</v>
      </c>
      <c r="S106" s="179">
        <v>47814</v>
      </c>
      <c r="T106" s="179">
        <v>47892</v>
      </c>
      <c r="U106" s="179"/>
      <c r="V106" s="179"/>
      <c r="W106" s="179"/>
      <c r="X106" s="179"/>
      <c r="Y106" s="179"/>
      <c r="Z106" s="179"/>
      <c r="AA106" s="179"/>
      <c r="AB106" s="179"/>
      <c r="AC106" s="179"/>
      <c r="AD106" s="179"/>
      <c r="AE106" s="179"/>
      <c r="AF106" s="179"/>
      <c r="AG106" s="179"/>
    </row>
    <row r="107" spans="1:33" s="21" customFormat="1" ht="12.75">
      <c r="A107" s="24"/>
      <c r="B107" s="24"/>
      <c r="C107" s="124"/>
      <c r="E107" s="143"/>
      <c r="L107" s="143"/>
      <c r="M107" s="63"/>
      <c r="N107" s="42"/>
      <c r="R107" s="180"/>
      <c r="S107" s="179"/>
      <c r="T107" s="179"/>
      <c r="U107" s="179"/>
      <c r="V107" s="179"/>
      <c r="W107" s="179"/>
      <c r="X107" s="179"/>
      <c r="Y107" s="179"/>
      <c r="Z107" s="179"/>
      <c r="AA107" s="179"/>
      <c r="AB107" s="179"/>
      <c r="AC107" s="179"/>
      <c r="AD107" s="179"/>
      <c r="AE107" s="179"/>
      <c r="AF107" s="179"/>
      <c r="AG107" s="179"/>
    </row>
    <row r="108" spans="1:33" s="24" customFormat="1" ht="12.75">
      <c r="A108" s="191" t="s">
        <v>550</v>
      </c>
      <c r="C108" s="124">
        <v>230</v>
      </c>
      <c r="D108" s="35"/>
      <c r="E108" s="143">
        <v>238.5</v>
      </c>
      <c r="F108" s="24">
        <v>242</v>
      </c>
      <c r="G108" s="24" t="s">
        <v>31</v>
      </c>
      <c r="J108" s="24">
        <v>235</v>
      </c>
      <c r="K108" s="29" t="s">
        <v>32</v>
      </c>
      <c r="L108" s="143">
        <f>IF(G108="",3,(F108-J108)/2)</f>
        <v>3.5</v>
      </c>
      <c r="M108" s="63" t="s">
        <v>328</v>
      </c>
      <c r="N108" s="44">
        <v>39790</v>
      </c>
      <c r="R108" s="201" t="s">
        <v>524</v>
      </c>
      <c r="S108" s="180">
        <v>40686</v>
      </c>
      <c r="T108" s="180">
        <v>47872</v>
      </c>
      <c r="W108" s="180"/>
      <c r="X108" s="180"/>
      <c r="Y108" s="180"/>
      <c r="Z108" s="180"/>
      <c r="AA108" s="180"/>
      <c r="AB108" s="180"/>
      <c r="AC108" s="180"/>
      <c r="AD108" s="180"/>
      <c r="AE108" s="180"/>
      <c r="AF108" s="180"/>
      <c r="AG108" s="180"/>
    </row>
    <row r="109" spans="3:33" s="24" customFormat="1" ht="12.75">
      <c r="C109" s="124"/>
      <c r="D109" s="35"/>
      <c r="E109" s="143"/>
      <c r="H109" s="30"/>
      <c r="J109" s="30"/>
      <c r="K109" s="29"/>
      <c r="L109" s="143"/>
      <c r="M109" s="63"/>
      <c r="N109" s="44"/>
      <c r="R109" s="180"/>
      <c r="S109" s="180">
        <v>40686</v>
      </c>
      <c r="T109" s="180">
        <v>47799</v>
      </c>
      <c r="U109" s="180">
        <v>47873</v>
      </c>
      <c r="V109" s="180"/>
      <c r="W109" s="180"/>
      <c r="X109" s="180"/>
      <c r="Y109" s="180"/>
      <c r="Z109" s="180"/>
      <c r="AA109" s="180"/>
      <c r="AB109" s="180"/>
      <c r="AC109" s="180"/>
      <c r="AD109" s="180"/>
      <c r="AE109" s="180"/>
      <c r="AF109" s="180"/>
      <c r="AG109" s="180"/>
    </row>
    <row r="110" spans="1:33" s="24" customFormat="1" ht="12.75">
      <c r="A110" s="24" t="s">
        <v>229</v>
      </c>
      <c r="C110" s="124">
        <v>230</v>
      </c>
      <c r="D110" s="35"/>
      <c r="E110" s="143">
        <v>239.5</v>
      </c>
      <c r="F110" s="24">
        <v>242</v>
      </c>
      <c r="G110" s="24" t="s">
        <v>31</v>
      </c>
      <c r="J110" s="24">
        <v>237</v>
      </c>
      <c r="K110" s="29" t="s">
        <v>32</v>
      </c>
      <c r="L110" s="143">
        <f>IF(G110="",3,(F110-J110)/2)</f>
        <v>2.5</v>
      </c>
      <c r="M110" s="63" t="s">
        <v>328</v>
      </c>
      <c r="N110" s="43">
        <v>40065</v>
      </c>
      <c r="O110" s="51" t="s">
        <v>314</v>
      </c>
      <c r="Q110" s="21" t="s">
        <v>302</v>
      </c>
      <c r="R110" s="180" t="s">
        <v>229</v>
      </c>
      <c r="S110" s="180">
        <v>47844</v>
      </c>
      <c r="T110" s="180">
        <v>47933</v>
      </c>
      <c r="U110" s="24">
        <v>47983</v>
      </c>
      <c r="V110" s="51">
        <v>47985</v>
      </c>
      <c r="W110" s="180"/>
      <c r="X110" s="180"/>
      <c r="Y110" s="180"/>
      <c r="Z110" s="180"/>
      <c r="AA110" s="180"/>
      <c r="AB110" s="180"/>
      <c r="AC110" s="180"/>
      <c r="AD110" s="180"/>
      <c r="AE110" s="180"/>
      <c r="AF110" s="180"/>
      <c r="AG110" s="180"/>
    </row>
    <row r="111" spans="3:33" s="24" customFormat="1" ht="12.75">
      <c r="C111" s="124"/>
      <c r="D111" s="35"/>
      <c r="E111" s="143"/>
      <c r="K111" s="29"/>
      <c r="L111" s="143"/>
      <c r="M111" s="63"/>
      <c r="N111" s="44"/>
      <c r="R111" s="180"/>
      <c r="S111" s="180"/>
      <c r="T111" s="180"/>
      <c r="U111" s="180"/>
      <c r="V111" s="180"/>
      <c r="W111" s="180"/>
      <c r="X111" s="180"/>
      <c r="Y111" s="180"/>
      <c r="Z111" s="180"/>
      <c r="AA111" s="180"/>
      <c r="AB111" s="180"/>
      <c r="AC111" s="180"/>
      <c r="AD111" s="180"/>
      <c r="AE111" s="180"/>
      <c r="AF111" s="180"/>
      <c r="AG111" s="180"/>
    </row>
    <row r="112" spans="1:33" s="21" customFormat="1" ht="12.75">
      <c r="A112" s="21" t="s">
        <v>321</v>
      </c>
      <c r="C112" s="123">
        <v>230</v>
      </c>
      <c r="D112" s="36"/>
      <c r="E112" s="143">
        <v>240</v>
      </c>
      <c r="F112" s="21">
        <v>240</v>
      </c>
      <c r="H112" s="21">
        <v>240</v>
      </c>
      <c r="J112" s="21">
        <v>240</v>
      </c>
      <c r="K112" s="26"/>
      <c r="L112" s="143">
        <v>2</v>
      </c>
      <c r="M112" s="63" t="s">
        <v>328</v>
      </c>
      <c r="N112" s="42">
        <v>43282</v>
      </c>
      <c r="O112" s="21" t="s">
        <v>186</v>
      </c>
      <c r="R112" s="179" t="s">
        <v>321</v>
      </c>
      <c r="S112" s="179">
        <v>40145</v>
      </c>
      <c r="T112" s="179">
        <v>46464</v>
      </c>
      <c r="U112" s="179">
        <v>46466</v>
      </c>
      <c r="V112" s="180">
        <v>46470</v>
      </c>
      <c r="W112" s="180">
        <v>46472</v>
      </c>
      <c r="X112" s="180">
        <v>46468</v>
      </c>
      <c r="Y112" s="180">
        <v>46474</v>
      </c>
      <c r="Z112" s="179"/>
      <c r="AA112" s="179"/>
      <c r="AB112" s="179"/>
      <c r="AC112" s="179"/>
      <c r="AD112" s="179"/>
      <c r="AE112" s="179"/>
      <c r="AF112" s="179"/>
      <c r="AG112" s="179"/>
    </row>
    <row r="113" spans="3:33" s="24" customFormat="1" ht="12.75">
      <c r="C113" s="124"/>
      <c r="D113" s="35"/>
      <c r="E113" s="143"/>
      <c r="K113" s="29"/>
      <c r="L113" s="143"/>
      <c r="M113" s="63"/>
      <c r="N113" s="43"/>
      <c r="R113" s="180"/>
      <c r="S113" s="180"/>
      <c r="T113" s="180"/>
      <c r="U113" s="180"/>
      <c r="V113" s="180"/>
      <c r="W113" s="180"/>
      <c r="X113" s="180"/>
      <c r="Y113" s="180"/>
      <c r="Z113" s="180"/>
      <c r="AA113" s="180"/>
      <c r="AB113" s="180"/>
      <c r="AC113" s="180"/>
      <c r="AD113" s="180"/>
      <c r="AE113" s="180"/>
      <c r="AF113" s="180"/>
      <c r="AG113" s="180"/>
    </row>
    <row r="114" spans="3:33" s="24" customFormat="1" ht="12.75">
      <c r="C114" s="124"/>
      <c r="D114" s="35"/>
      <c r="E114" s="143"/>
      <c r="K114" s="29"/>
      <c r="L114" s="143"/>
      <c r="M114" s="63"/>
      <c r="N114" s="43"/>
      <c r="R114" s="180"/>
      <c r="S114" s="180"/>
      <c r="T114" s="180"/>
      <c r="U114" s="180"/>
      <c r="V114" s="180"/>
      <c r="W114" s="180"/>
      <c r="X114" s="180"/>
      <c r="Y114" s="180"/>
      <c r="Z114" s="180"/>
      <c r="AA114" s="180"/>
      <c r="AB114" s="180"/>
      <c r="AC114" s="180"/>
      <c r="AD114" s="180"/>
      <c r="AE114" s="180"/>
      <c r="AF114" s="180"/>
      <c r="AG114" s="180"/>
    </row>
    <row r="115" spans="1:33" s="21" customFormat="1" ht="12.75">
      <c r="A115" s="24" t="s">
        <v>234</v>
      </c>
      <c r="B115" s="24"/>
      <c r="C115" s="123">
        <v>230</v>
      </c>
      <c r="D115" s="36"/>
      <c r="E115" s="143">
        <v>238.5</v>
      </c>
      <c r="F115" s="21">
        <v>242</v>
      </c>
      <c r="G115" s="21" t="s">
        <v>31</v>
      </c>
      <c r="J115" s="21">
        <v>235</v>
      </c>
      <c r="K115" s="29" t="s">
        <v>32</v>
      </c>
      <c r="L115" s="143">
        <f>IF(G115="",3,(F115-J115)/2)</f>
        <v>3.5</v>
      </c>
      <c r="M115" s="63" t="s">
        <v>452</v>
      </c>
      <c r="N115" s="43">
        <v>39668</v>
      </c>
      <c r="R115" s="180" t="s">
        <v>234</v>
      </c>
      <c r="S115" s="179">
        <v>47049</v>
      </c>
      <c r="T115" s="179">
        <v>40307</v>
      </c>
      <c r="U115" s="179"/>
      <c r="V115" s="179"/>
      <c r="W115" s="179"/>
      <c r="X115" s="179"/>
      <c r="Y115" s="179"/>
      <c r="Z115" s="179"/>
      <c r="AA115" s="179"/>
      <c r="AB115" s="179"/>
      <c r="AC115" s="179"/>
      <c r="AD115" s="179"/>
      <c r="AE115" s="179"/>
      <c r="AF115" s="179"/>
      <c r="AG115" s="179"/>
    </row>
    <row r="116" spans="1:33" s="21" customFormat="1" ht="12.75">
      <c r="A116" s="24"/>
      <c r="B116" s="24"/>
      <c r="C116" s="123"/>
      <c r="D116" s="36"/>
      <c r="E116" s="143"/>
      <c r="K116" s="29"/>
      <c r="L116" s="143"/>
      <c r="M116" s="63"/>
      <c r="N116" s="43"/>
      <c r="O116" s="24"/>
      <c r="P116" s="24"/>
      <c r="R116" s="180"/>
      <c r="S116" s="179"/>
      <c r="T116" s="179"/>
      <c r="U116" s="179"/>
      <c r="V116" s="179"/>
      <c r="W116" s="179"/>
      <c r="X116" s="179"/>
      <c r="Y116" s="179"/>
      <c r="Z116" s="179"/>
      <c r="AA116" s="179"/>
      <c r="AB116" s="179"/>
      <c r="AC116" s="179"/>
      <c r="AD116" s="179"/>
      <c r="AE116" s="179"/>
      <c r="AF116" s="179"/>
      <c r="AG116" s="179"/>
    </row>
    <row r="117" spans="3:33" s="24" customFormat="1" ht="12.75">
      <c r="C117" s="124"/>
      <c r="D117" s="35"/>
      <c r="E117" s="143"/>
      <c r="K117" s="29"/>
      <c r="L117" s="143"/>
      <c r="M117" s="63"/>
      <c r="N117" s="43"/>
      <c r="R117" s="180"/>
      <c r="S117" s="180"/>
      <c r="T117" s="180"/>
      <c r="U117" s="180"/>
      <c r="V117" s="180"/>
      <c r="W117" s="180"/>
      <c r="X117" s="180"/>
      <c r="Y117" s="180"/>
      <c r="Z117" s="180"/>
      <c r="AA117" s="180"/>
      <c r="AB117" s="180"/>
      <c r="AC117" s="180"/>
      <c r="AD117" s="180"/>
      <c r="AE117" s="180"/>
      <c r="AF117" s="180"/>
      <c r="AG117" s="180"/>
    </row>
    <row r="118" spans="1:33" s="24" customFormat="1" ht="12.75">
      <c r="A118" s="24" t="s">
        <v>271</v>
      </c>
      <c r="C118" s="124">
        <v>230</v>
      </c>
      <c r="D118" s="35"/>
      <c r="E118" s="143">
        <v>238</v>
      </c>
      <c r="F118" s="24">
        <v>242</v>
      </c>
      <c r="G118" s="24" t="s">
        <v>31</v>
      </c>
      <c r="J118" s="24">
        <v>234</v>
      </c>
      <c r="K118" s="29" t="s">
        <v>32</v>
      </c>
      <c r="L118" s="143">
        <f>IF(G118="",3,(F118-J118)/2)</f>
        <v>4</v>
      </c>
      <c r="M118" s="63" t="s">
        <v>328</v>
      </c>
      <c r="N118" s="43">
        <v>41671</v>
      </c>
      <c r="R118" s="180" t="s">
        <v>271</v>
      </c>
      <c r="S118" s="180">
        <v>42987</v>
      </c>
      <c r="T118" s="180">
        <v>42994</v>
      </c>
      <c r="U118" s="180"/>
      <c r="V118" s="180"/>
      <c r="W118" s="180"/>
      <c r="X118" s="180"/>
      <c r="Y118" s="180"/>
      <c r="Z118" s="180"/>
      <c r="AA118" s="180"/>
      <c r="AB118" s="180"/>
      <c r="AC118" s="180"/>
      <c r="AD118" s="180"/>
      <c r="AE118" s="180"/>
      <c r="AF118" s="180"/>
      <c r="AG118" s="180"/>
    </row>
    <row r="119" spans="1:33" s="24" customFormat="1" ht="12.75">
      <c r="A119" s="21"/>
      <c r="B119" s="21"/>
      <c r="C119" s="124"/>
      <c r="D119" s="35"/>
      <c r="E119" s="143"/>
      <c r="K119" s="29"/>
      <c r="L119" s="143"/>
      <c r="M119" s="63"/>
      <c r="N119" s="43"/>
      <c r="R119" s="179"/>
      <c r="S119" s="180"/>
      <c r="T119" s="180"/>
      <c r="U119" s="180"/>
      <c r="V119" s="180"/>
      <c r="W119" s="180"/>
      <c r="X119" s="180"/>
      <c r="Y119" s="180"/>
      <c r="Z119" s="180"/>
      <c r="AA119" s="180"/>
      <c r="AB119" s="180"/>
      <c r="AC119" s="180"/>
      <c r="AD119" s="180"/>
      <c r="AE119" s="180"/>
      <c r="AF119" s="180"/>
      <c r="AG119" s="180"/>
    </row>
    <row r="120" spans="1:33" s="24" customFormat="1" ht="12.75">
      <c r="A120" s="24" t="s">
        <v>259</v>
      </c>
      <c r="B120" s="21"/>
      <c r="C120" s="124">
        <v>230</v>
      </c>
      <c r="D120" s="35"/>
      <c r="E120" s="143">
        <v>239.5</v>
      </c>
      <c r="F120" s="24">
        <v>242</v>
      </c>
      <c r="G120" s="24" t="s">
        <v>31</v>
      </c>
      <c r="J120" s="24">
        <v>237</v>
      </c>
      <c r="K120" s="29" t="s">
        <v>32</v>
      </c>
      <c r="L120" s="143">
        <f>IF(G120="",3,(F120-J120)/2)</f>
        <v>2.5</v>
      </c>
      <c r="M120" s="63" t="s">
        <v>328</v>
      </c>
      <c r="N120" s="43">
        <v>40400</v>
      </c>
      <c r="O120" s="24" t="s">
        <v>315</v>
      </c>
      <c r="R120" s="180" t="s">
        <v>259</v>
      </c>
      <c r="S120" s="180">
        <v>41402</v>
      </c>
      <c r="T120" s="180">
        <v>47498</v>
      </c>
      <c r="U120" s="180">
        <v>47495</v>
      </c>
      <c r="V120" s="180"/>
      <c r="W120" s="180"/>
      <c r="X120" s="180"/>
      <c r="Y120" s="180"/>
      <c r="Z120" s="180"/>
      <c r="AA120" s="180"/>
      <c r="AB120" s="180"/>
      <c r="AC120" s="180"/>
      <c r="AD120" s="180"/>
      <c r="AE120" s="180"/>
      <c r="AF120" s="180"/>
      <c r="AG120" s="180"/>
    </row>
    <row r="121" spans="1:33" s="24" customFormat="1" ht="12.75">
      <c r="A121" s="21"/>
      <c r="B121" s="21"/>
      <c r="C121" s="124"/>
      <c r="D121" s="35"/>
      <c r="E121" s="143"/>
      <c r="K121" s="29"/>
      <c r="L121" s="143"/>
      <c r="M121" s="63"/>
      <c r="N121" s="44"/>
      <c r="R121" s="179"/>
      <c r="S121" s="180"/>
      <c r="T121" s="180"/>
      <c r="U121" s="180"/>
      <c r="V121" s="180"/>
      <c r="W121" s="180"/>
      <c r="X121" s="180"/>
      <c r="Y121" s="180"/>
      <c r="Z121" s="180"/>
      <c r="AA121" s="180"/>
      <c r="AB121" s="180"/>
      <c r="AC121" s="180"/>
      <c r="AD121" s="180"/>
      <c r="AE121" s="180"/>
      <c r="AF121" s="180"/>
      <c r="AG121" s="180"/>
    </row>
    <row r="122" spans="1:33" s="24" customFormat="1" ht="12.75">
      <c r="A122" s="21"/>
      <c r="B122" s="21"/>
      <c r="C122" s="124"/>
      <c r="D122" s="35"/>
      <c r="E122" s="143"/>
      <c r="K122" s="29"/>
      <c r="L122" s="143"/>
      <c r="M122" s="63"/>
      <c r="N122" s="43"/>
      <c r="R122" s="179"/>
      <c r="S122" s="180"/>
      <c r="T122" s="180"/>
      <c r="U122" s="180"/>
      <c r="V122" s="180"/>
      <c r="W122" s="180"/>
      <c r="X122" s="180"/>
      <c r="Y122" s="180"/>
      <c r="Z122" s="180"/>
      <c r="AA122" s="180"/>
      <c r="AB122" s="180"/>
      <c r="AC122" s="180"/>
      <c r="AD122" s="180"/>
      <c r="AE122" s="180"/>
      <c r="AF122" s="180"/>
      <c r="AG122" s="180"/>
    </row>
    <row r="123" spans="1:33" s="24" customFormat="1" ht="12.75">
      <c r="A123" s="51" t="s">
        <v>263</v>
      </c>
      <c r="B123" s="51"/>
      <c r="C123" s="125">
        <v>230</v>
      </c>
      <c r="D123" s="51"/>
      <c r="E123" s="143">
        <v>239</v>
      </c>
      <c r="F123" s="51">
        <v>242</v>
      </c>
      <c r="G123" s="51" t="s">
        <v>31</v>
      </c>
      <c r="H123" s="51"/>
      <c r="I123" s="51"/>
      <c r="J123" s="51">
        <v>236</v>
      </c>
      <c r="K123" s="51" t="s">
        <v>32</v>
      </c>
      <c r="L123" s="143">
        <f>IF(G123="",3,(F123-J123)/2)</f>
        <v>3</v>
      </c>
      <c r="M123" s="63" t="s">
        <v>328</v>
      </c>
      <c r="N123" s="52">
        <v>40920</v>
      </c>
      <c r="O123" s="51" t="s">
        <v>316</v>
      </c>
      <c r="P123" s="21"/>
      <c r="R123" s="180" t="s">
        <v>263</v>
      </c>
      <c r="S123" s="180">
        <v>47329</v>
      </c>
      <c r="T123" s="180">
        <v>47688</v>
      </c>
      <c r="U123" s="180">
        <v>47687</v>
      </c>
      <c r="V123" s="180"/>
      <c r="W123" s="180"/>
      <c r="X123" s="180"/>
      <c r="Y123" s="180"/>
      <c r="Z123" s="180"/>
      <c r="AA123" s="180"/>
      <c r="AB123" s="180"/>
      <c r="AC123" s="180"/>
      <c r="AD123" s="180"/>
      <c r="AE123" s="180"/>
      <c r="AF123" s="180"/>
      <c r="AG123" s="180"/>
    </row>
    <row r="124" spans="1:33" s="24" customFormat="1" ht="12.75">
      <c r="A124" s="51"/>
      <c r="B124" s="51"/>
      <c r="C124" s="125"/>
      <c r="D124" s="51"/>
      <c r="E124" s="143"/>
      <c r="F124" s="51"/>
      <c r="G124" s="51"/>
      <c r="H124" s="51"/>
      <c r="I124" s="51"/>
      <c r="J124" s="51"/>
      <c r="K124" s="51"/>
      <c r="L124" s="143"/>
      <c r="M124" s="63"/>
      <c r="N124" s="52"/>
      <c r="P124" s="51"/>
      <c r="R124" s="180"/>
      <c r="S124" s="180"/>
      <c r="T124" s="180"/>
      <c r="U124" s="180"/>
      <c r="V124" s="180"/>
      <c r="W124" s="180"/>
      <c r="X124" s="180"/>
      <c r="Y124" s="180"/>
      <c r="Z124" s="180"/>
      <c r="AA124" s="180"/>
      <c r="AB124" s="180"/>
      <c r="AC124" s="180"/>
      <c r="AD124" s="180"/>
      <c r="AE124" s="180"/>
      <c r="AF124" s="180"/>
      <c r="AG124" s="180"/>
    </row>
    <row r="125" spans="1:33" s="24" customFormat="1" ht="12.75">
      <c r="A125" s="21"/>
      <c r="B125" s="21"/>
      <c r="C125" s="123"/>
      <c r="D125" s="36"/>
      <c r="E125" s="143"/>
      <c r="F125" s="21"/>
      <c r="G125" s="21"/>
      <c r="H125" s="21"/>
      <c r="I125" s="21"/>
      <c r="J125" s="21"/>
      <c r="K125" s="26"/>
      <c r="L125" s="143"/>
      <c r="M125" s="63"/>
      <c r="N125" s="42"/>
      <c r="O125" s="21"/>
      <c r="P125" s="21"/>
      <c r="R125" s="179"/>
      <c r="S125" s="180"/>
      <c r="T125" s="180"/>
      <c r="U125" s="180"/>
      <c r="V125" s="180"/>
      <c r="W125" s="180"/>
      <c r="X125" s="180"/>
      <c r="Y125" s="180"/>
      <c r="Z125" s="180"/>
      <c r="AA125" s="180"/>
      <c r="AB125" s="180"/>
      <c r="AC125" s="180"/>
      <c r="AD125" s="180"/>
      <c r="AE125" s="180"/>
      <c r="AF125" s="180"/>
      <c r="AG125" s="180"/>
    </row>
    <row r="126" spans="1:33" s="24" customFormat="1" ht="12.75">
      <c r="A126" s="24" t="s">
        <v>244</v>
      </c>
      <c r="C126" s="124">
        <v>230</v>
      </c>
      <c r="D126" s="35"/>
      <c r="E126" s="143">
        <v>239.5</v>
      </c>
      <c r="F126" s="24">
        <v>242</v>
      </c>
      <c r="G126" s="24" t="s">
        <v>31</v>
      </c>
      <c r="J126" s="24">
        <v>237</v>
      </c>
      <c r="K126" s="29" t="s">
        <v>32</v>
      </c>
      <c r="L126" s="143">
        <f>IF(G126="",3,(F126-J126)/2)</f>
        <v>2.5</v>
      </c>
      <c r="M126" s="63" t="s">
        <v>328</v>
      </c>
      <c r="N126" s="43">
        <v>40065</v>
      </c>
      <c r="O126" s="24" t="s">
        <v>315</v>
      </c>
      <c r="R126" s="201" t="s">
        <v>525</v>
      </c>
      <c r="S126" s="180">
        <v>41402</v>
      </c>
      <c r="T126" s="180">
        <v>47937</v>
      </c>
      <c r="U126" s="180"/>
      <c r="V126" s="180"/>
      <c r="W126" s="180"/>
      <c r="X126" s="180"/>
      <c r="Y126" s="180"/>
      <c r="Z126" s="180"/>
      <c r="AA126" s="180"/>
      <c r="AB126" s="180"/>
      <c r="AC126" s="180"/>
      <c r="AD126" s="180"/>
      <c r="AE126" s="180"/>
      <c r="AF126" s="180"/>
      <c r="AG126" s="180"/>
    </row>
    <row r="127" spans="3:33" s="24" customFormat="1" ht="12.75">
      <c r="C127" s="124"/>
      <c r="D127" s="35"/>
      <c r="E127" s="143"/>
      <c r="K127" s="29"/>
      <c r="L127" s="143"/>
      <c r="M127" s="63"/>
      <c r="N127" s="44"/>
      <c r="R127" s="180"/>
      <c r="S127" s="180"/>
      <c r="T127" s="180"/>
      <c r="U127" s="180"/>
      <c r="V127" s="180"/>
      <c r="W127" s="180"/>
      <c r="X127" s="180"/>
      <c r="Y127" s="180"/>
      <c r="Z127" s="180"/>
      <c r="AA127" s="180"/>
      <c r="AB127" s="180"/>
      <c r="AC127" s="180"/>
      <c r="AD127" s="180"/>
      <c r="AE127" s="180"/>
      <c r="AF127" s="180"/>
      <c r="AG127" s="180"/>
    </row>
    <row r="128" spans="1:33" s="24" customFormat="1" ht="12.75">
      <c r="A128" s="21"/>
      <c r="B128" s="21"/>
      <c r="C128" s="123"/>
      <c r="D128" s="36"/>
      <c r="E128" s="143"/>
      <c r="F128" s="21"/>
      <c r="G128" s="21"/>
      <c r="H128" s="21"/>
      <c r="I128" s="21"/>
      <c r="J128" s="21"/>
      <c r="K128" s="26"/>
      <c r="L128" s="143"/>
      <c r="M128" s="63"/>
      <c r="N128" s="26"/>
      <c r="O128" s="21"/>
      <c r="P128" s="21"/>
      <c r="R128" s="179"/>
      <c r="S128" s="180"/>
      <c r="T128" s="180"/>
      <c r="U128" s="180"/>
      <c r="V128" s="180"/>
      <c r="W128" s="180"/>
      <c r="X128" s="180"/>
      <c r="Y128" s="180"/>
      <c r="Z128" s="180"/>
      <c r="AA128" s="180"/>
      <c r="AB128" s="180"/>
      <c r="AC128" s="180"/>
      <c r="AD128" s="180"/>
      <c r="AE128" s="180"/>
      <c r="AF128" s="180"/>
      <c r="AG128" s="180"/>
    </row>
    <row r="129" spans="1:33" s="24" customFormat="1" ht="12.75">
      <c r="A129" s="24" t="s">
        <v>206</v>
      </c>
      <c r="C129" s="124">
        <v>230</v>
      </c>
      <c r="D129" s="35"/>
      <c r="E129" s="143">
        <v>238.5</v>
      </c>
      <c r="F129" s="24">
        <v>242</v>
      </c>
      <c r="G129" s="24" t="s">
        <v>31</v>
      </c>
      <c r="J129" s="24">
        <v>235</v>
      </c>
      <c r="K129" s="29" t="s">
        <v>32</v>
      </c>
      <c r="L129" s="143">
        <f>IF(G129="",3,(F129-J129)/2)</f>
        <v>3.5</v>
      </c>
      <c r="M129" s="63" t="s">
        <v>328</v>
      </c>
      <c r="N129" s="43">
        <v>40797</v>
      </c>
      <c r="O129" s="24" t="s">
        <v>317</v>
      </c>
      <c r="R129" s="180" t="s">
        <v>206</v>
      </c>
      <c r="S129" s="180">
        <v>41055</v>
      </c>
      <c r="T129" s="180">
        <v>47577</v>
      </c>
      <c r="U129" s="180">
        <v>47576</v>
      </c>
      <c r="V129" s="180"/>
      <c r="W129" s="180"/>
      <c r="X129" s="180"/>
      <c r="Y129" s="180"/>
      <c r="Z129" s="180"/>
      <c r="AA129" s="180"/>
      <c r="AB129" s="180"/>
      <c r="AC129" s="180"/>
      <c r="AD129" s="180"/>
      <c r="AE129" s="180"/>
      <c r="AF129" s="180"/>
      <c r="AG129" s="180"/>
    </row>
    <row r="130" spans="3:33" s="24" customFormat="1" ht="12.75">
      <c r="C130" s="124"/>
      <c r="D130" s="35"/>
      <c r="E130" s="143"/>
      <c r="K130" s="29"/>
      <c r="L130" s="143"/>
      <c r="M130" s="63"/>
      <c r="N130" s="43"/>
      <c r="R130" s="180"/>
      <c r="S130" s="180"/>
      <c r="T130" s="180"/>
      <c r="U130" s="180"/>
      <c r="V130" s="180"/>
      <c r="W130" s="180"/>
      <c r="X130" s="180"/>
      <c r="Y130" s="180"/>
      <c r="Z130" s="180"/>
      <c r="AA130" s="180"/>
      <c r="AB130" s="180"/>
      <c r="AC130" s="180"/>
      <c r="AD130" s="180"/>
      <c r="AE130" s="180"/>
      <c r="AF130" s="180"/>
      <c r="AG130" s="180"/>
    </row>
    <row r="131" spans="3:33" s="24" customFormat="1" ht="12.75">
      <c r="C131" s="124"/>
      <c r="D131" s="35"/>
      <c r="E131" s="143"/>
      <c r="K131" s="29"/>
      <c r="L131" s="143"/>
      <c r="M131" s="63"/>
      <c r="N131" s="43"/>
      <c r="R131" s="180"/>
      <c r="S131" s="180"/>
      <c r="T131" s="180"/>
      <c r="U131" s="180"/>
      <c r="V131" s="180"/>
      <c r="W131" s="180"/>
      <c r="X131" s="180"/>
      <c r="Y131" s="180"/>
      <c r="Z131" s="180"/>
      <c r="AA131" s="180"/>
      <c r="AB131" s="180"/>
      <c r="AC131" s="180"/>
      <c r="AD131" s="180"/>
      <c r="AE131" s="180"/>
      <c r="AF131" s="180"/>
      <c r="AG131" s="180"/>
    </row>
    <row r="132" spans="1:33" s="24" customFormat="1" ht="12.75">
      <c r="A132" s="191" t="s">
        <v>552</v>
      </c>
      <c r="B132" s="220"/>
      <c r="C132" s="220">
        <v>230</v>
      </c>
      <c r="D132" s="221"/>
      <c r="E132" s="222">
        <v>239.5</v>
      </c>
      <c r="F132" s="220">
        <v>242</v>
      </c>
      <c r="G132" s="220" t="s">
        <v>31</v>
      </c>
      <c r="H132" s="220"/>
      <c r="I132" s="220"/>
      <c r="J132" s="220">
        <v>237</v>
      </c>
      <c r="K132" s="227" t="s">
        <v>32</v>
      </c>
      <c r="L132" s="222">
        <f>IF(G132="",3,(F132-J132)/2)</f>
        <v>2.5</v>
      </c>
      <c r="M132" s="223" t="s">
        <v>328</v>
      </c>
      <c r="N132" s="224">
        <v>44551</v>
      </c>
      <c r="O132" s="220" t="s">
        <v>314</v>
      </c>
      <c r="P132" s="220"/>
      <c r="Q132" s="220"/>
      <c r="R132" s="180"/>
      <c r="S132" s="180">
        <v>47844</v>
      </c>
      <c r="T132" s="180">
        <v>47489</v>
      </c>
      <c r="U132" s="180"/>
      <c r="V132" s="180"/>
      <c r="W132" s="180"/>
      <c r="X132" s="180"/>
      <c r="Y132" s="180"/>
      <c r="Z132" s="180"/>
      <c r="AA132" s="180"/>
      <c r="AB132" s="180"/>
      <c r="AC132" s="180"/>
      <c r="AD132" s="180"/>
      <c r="AE132" s="180"/>
      <c r="AF132" s="180"/>
      <c r="AG132" s="180"/>
    </row>
    <row r="133" spans="3:33" s="24" customFormat="1" ht="12.75">
      <c r="C133" s="124"/>
      <c r="D133" s="35"/>
      <c r="E133" s="143"/>
      <c r="K133" s="29"/>
      <c r="L133" s="143"/>
      <c r="M133" s="63"/>
      <c r="N133" s="43"/>
      <c r="R133" s="180"/>
      <c r="S133" s="180"/>
      <c r="T133" s="180"/>
      <c r="U133" s="180"/>
      <c r="V133" s="180"/>
      <c r="W133" s="180"/>
      <c r="X133" s="180"/>
      <c r="Y133" s="180"/>
      <c r="Z133" s="180"/>
      <c r="AA133" s="180"/>
      <c r="AB133" s="180"/>
      <c r="AC133" s="180"/>
      <c r="AD133" s="180"/>
      <c r="AE133" s="180"/>
      <c r="AF133" s="180"/>
      <c r="AG133" s="180"/>
    </row>
    <row r="134" spans="1:33" s="24" customFormat="1" ht="12.75">
      <c r="A134" s="24" t="s">
        <v>236</v>
      </c>
      <c r="C134" s="123">
        <v>230</v>
      </c>
      <c r="D134" s="21"/>
      <c r="E134" s="143">
        <v>238.5</v>
      </c>
      <c r="F134" s="21">
        <v>242</v>
      </c>
      <c r="G134" s="21" t="s">
        <v>31</v>
      </c>
      <c r="H134" s="21"/>
      <c r="I134" s="21"/>
      <c r="J134" s="21">
        <v>235</v>
      </c>
      <c r="K134" s="21" t="s">
        <v>32</v>
      </c>
      <c r="L134" s="143">
        <f>IF(G134="",3,(F134-J134)/2)</f>
        <v>3.5</v>
      </c>
      <c r="M134" s="63" t="s">
        <v>328</v>
      </c>
      <c r="N134" s="43">
        <v>40065</v>
      </c>
      <c r="O134" s="24" t="s">
        <v>237</v>
      </c>
      <c r="R134" s="201" t="s">
        <v>526</v>
      </c>
      <c r="S134" s="180">
        <v>40947</v>
      </c>
      <c r="T134" s="180">
        <v>47596</v>
      </c>
      <c r="U134" s="180">
        <v>47597</v>
      </c>
      <c r="V134" s="180">
        <v>47598</v>
      </c>
      <c r="W134" s="180"/>
      <c r="X134" s="180"/>
      <c r="Y134" s="180"/>
      <c r="Z134" s="180"/>
      <c r="AA134" s="180"/>
      <c r="AB134" s="180"/>
      <c r="AC134" s="180"/>
      <c r="AD134" s="180"/>
      <c r="AE134" s="180"/>
      <c r="AF134" s="180"/>
      <c r="AG134" s="180"/>
    </row>
    <row r="135" spans="3:33" s="24" customFormat="1" ht="12.75">
      <c r="C135" s="124"/>
      <c r="D135" s="35"/>
      <c r="E135" s="143"/>
      <c r="K135" s="29"/>
      <c r="L135" s="143"/>
      <c r="M135" s="63"/>
      <c r="N135" s="43"/>
      <c r="R135" s="180"/>
      <c r="S135" s="180"/>
      <c r="T135" s="180"/>
      <c r="U135" s="180"/>
      <c r="V135" s="180"/>
      <c r="W135" s="180"/>
      <c r="X135" s="180"/>
      <c r="Y135" s="180"/>
      <c r="Z135" s="180"/>
      <c r="AA135" s="180"/>
      <c r="AB135" s="180"/>
      <c r="AC135" s="180"/>
      <c r="AD135" s="180"/>
      <c r="AE135" s="180"/>
      <c r="AF135" s="180"/>
      <c r="AG135" s="180"/>
    </row>
    <row r="136" spans="3:33" s="24" customFormat="1" ht="12.75">
      <c r="C136" s="124"/>
      <c r="D136" s="35"/>
      <c r="E136" s="143"/>
      <c r="K136" s="29"/>
      <c r="L136" s="143"/>
      <c r="M136" s="63"/>
      <c r="N136" s="43"/>
      <c r="R136" s="180"/>
      <c r="S136" s="180"/>
      <c r="T136" s="180"/>
      <c r="U136" s="180"/>
      <c r="V136" s="180"/>
      <c r="W136" s="180"/>
      <c r="X136" s="180"/>
      <c r="Y136" s="180"/>
      <c r="Z136" s="180"/>
      <c r="AA136" s="180"/>
      <c r="AB136" s="180"/>
      <c r="AC136" s="180"/>
      <c r="AD136" s="180"/>
      <c r="AE136" s="180"/>
      <c r="AF136" s="180"/>
      <c r="AG136" s="180"/>
    </row>
    <row r="137" spans="1:33" s="24" customFormat="1" ht="12.75">
      <c r="A137" s="24" t="s">
        <v>260</v>
      </c>
      <c r="C137" s="124">
        <v>230</v>
      </c>
      <c r="D137" s="35"/>
      <c r="E137" s="143">
        <v>239.5</v>
      </c>
      <c r="F137" s="24">
        <v>242</v>
      </c>
      <c r="G137" s="24" t="s">
        <v>31</v>
      </c>
      <c r="J137" s="24">
        <v>237</v>
      </c>
      <c r="K137" s="29" t="s">
        <v>32</v>
      </c>
      <c r="L137" s="143">
        <f>IF(G137="",3,(F137-J137)/2)</f>
        <v>2.5</v>
      </c>
      <c r="M137" s="63" t="s">
        <v>328</v>
      </c>
      <c r="N137" s="43">
        <v>40400</v>
      </c>
      <c r="O137" s="24" t="s">
        <v>315</v>
      </c>
      <c r="R137" s="180" t="s">
        <v>260</v>
      </c>
      <c r="S137" s="180">
        <v>41402</v>
      </c>
      <c r="T137" s="180">
        <v>47981</v>
      </c>
      <c r="U137" s="180"/>
      <c r="V137" s="180"/>
      <c r="W137" s="180"/>
      <c r="X137" s="180"/>
      <c r="Y137" s="180"/>
      <c r="Z137" s="180"/>
      <c r="AA137" s="180"/>
      <c r="AB137" s="180"/>
      <c r="AC137" s="180"/>
      <c r="AD137" s="180"/>
      <c r="AE137" s="180"/>
      <c r="AF137" s="180"/>
      <c r="AG137" s="180"/>
    </row>
    <row r="138" spans="3:33" s="24" customFormat="1" ht="12.75">
      <c r="C138" s="124"/>
      <c r="D138" s="35"/>
      <c r="E138" s="143"/>
      <c r="K138" s="29"/>
      <c r="L138" s="143"/>
      <c r="M138" s="63"/>
      <c r="N138" s="44"/>
      <c r="R138" s="180"/>
      <c r="S138" s="180"/>
      <c r="T138" s="180"/>
      <c r="U138" s="180"/>
      <c r="V138" s="180"/>
      <c r="W138" s="180"/>
      <c r="X138" s="180"/>
      <c r="Y138" s="180"/>
      <c r="Z138" s="180"/>
      <c r="AA138" s="180"/>
      <c r="AB138" s="180"/>
      <c r="AC138" s="180"/>
      <c r="AD138" s="180"/>
      <c r="AE138" s="180"/>
      <c r="AF138" s="180"/>
      <c r="AG138" s="180"/>
    </row>
    <row r="139" spans="3:33" s="24" customFormat="1" ht="12.75">
      <c r="C139" s="124"/>
      <c r="D139" s="35"/>
      <c r="E139" s="143"/>
      <c r="K139" s="29"/>
      <c r="L139" s="143"/>
      <c r="M139" s="63"/>
      <c r="N139" s="43"/>
      <c r="R139" s="180"/>
      <c r="S139" s="180"/>
      <c r="T139" s="180"/>
      <c r="U139" s="180"/>
      <c r="V139" s="180"/>
      <c r="W139" s="180"/>
      <c r="X139" s="180"/>
      <c r="Y139" s="180"/>
      <c r="Z139" s="180"/>
      <c r="AA139" s="180"/>
      <c r="AB139" s="180"/>
      <c r="AC139" s="180"/>
      <c r="AD139" s="180"/>
      <c r="AE139" s="180"/>
      <c r="AF139" s="180"/>
      <c r="AG139" s="180"/>
    </row>
    <row r="140" spans="1:33" s="24" customFormat="1" ht="12.75">
      <c r="A140" s="24" t="s">
        <v>247</v>
      </c>
      <c r="C140" s="124">
        <v>230</v>
      </c>
      <c r="D140" s="35"/>
      <c r="E140" s="143">
        <v>239.5</v>
      </c>
      <c r="F140" s="24">
        <v>242</v>
      </c>
      <c r="G140" s="24" t="s">
        <v>31</v>
      </c>
      <c r="J140" s="24">
        <v>237</v>
      </c>
      <c r="K140" s="29" t="s">
        <v>32</v>
      </c>
      <c r="L140" s="143">
        <f>IF(G140="",3,(F140-J140)/2)</f>
        <v>2.5</v>
      </c>
      <c r="M140" s="63" t="s">
        <v>328</v>
      </c>
      <c r="N140" s="43">
        <v>40065</v>
      </c>
      <c r="O140" s="24" t="s">
        <v>314</v>
      </c>
      <c r="R140" s="180" t="s">
        <v>247</v>
      </c>
      <c r="S140" s="180">
        <v>47830</v>
      </c>
      <c r="T140" s="180">
        <v>47974</v>
      </c>
      <c r="U140" s="180"/>
      <c r="V140" s="180"/>
      <c r="W140" s="180"/>
      <c r="X140" s="180"/>
      <c r="Y140" s="180"/>
      <c r="Z140" s="180"/>
      <c r="AA140" s="180"/>
      <c r="AB140" s="180"/>
      <c r="AC140" s="180"/>
      <c r="AD140" s="180"/>
      <c r="AE140" s="180"/>
      <c r="AF140" s="180"/>
      <c r="AG140" s="180"/>
    </row>
    <row r="141" spans="3:33" s="24" customFormat="1" ht="12.75">
      <c r="C141" s="124"/>
      <c r="D141" s="35"/>
      <c r="E141" s="143"/>
      <c r="K141" s="29"/>
      <c r="L141" s="143"/>
      <c r="M141" s="63"/>
      <c r="N141" s="43"/>
      <c r="R141" s="180"/>
      <c r="S141" s="180"/>
      <c r="T141" s="180"/>
      <c r="U141" s="180"/>
      <c r="V141" s="180"/>
      <c r="W141" s="180"/>
      <c r="X141" s="180"/>
      <c r="Y141" s="180"/>
      <c r="Z141" s="180"/>
      <c r="AA141" s="180"/>
      <c r="AB141" s="180"/>
      <c r="AC141" s="180"/>
      <c r="AD141" s="180"/>
      <c r="AE141" s="180"/>
      <c r="AF141" s="180"/>
      <c r="AG141" s="180"/>
    </row>
    <row r="142" spans="3:33" s="24" customFormat="1" ht="12.75">
      <c r="C142" s="124"/>
      <c r="D142" s="35"/>
      <c r="E142" s="143"/>
      <c r="K142" s="29"/>
      <c r="L142" s="143"/>
      <c r="M142" s="63"/>
      <c r="N142" s="43"/>
      <c r="R142" s="180"/>
      <c r="S142" s="180"/>
      <c r="T142" s="180"/>
      <c r="U142" s="180"/>
      <c r="V142" s="180"/>
      <c r="W142" s="180"/>
      <c r="X142" s="180"/>
      <c r="Y142" s="180"/>
      <c r="Z142" s="180"/>
      <c r="AA142" s="180"/>
      <c r="AB142" s="180"/>
      <c r="AC142" s="180"/>
      <c r="AD142" s="180"/>
      <c r="AE142" s="180"/>
      <c r="AF142" s="180"/>
      <c r="AG142" s="180"/>
    </row>
    <row r="143" spans="1:33" s="24" customFormat="1" ht="12.75">
      <c r="A143" s="51" t="s">
        <v>403</v>
      </c>
      <c r="C143" s="124">
        <v>230</v>
      </c>
      <c r="D143" s="35"/>
      <c r="E143" s="143"/>
      <c r="F143" s="24">
        <v>242</v>
      </c>
      <c r="H143" s="24">
        <v>240</v>
      </c>
      <c r="J143" s="24">
        <v>238</v>
      </c>
      <c r="K143" s="29"/>
      <c r="L143" s="143">
        <v>3</v>
      </c>
      <c r="M143" s="63" t="s">
        <v>334</v>
      </c>
      <c r="N143" s="43">
        <v>39911</v>
      </c>
      <c r="O143" s="21" t="s">
        <v>181</v>
      </c>
      <c r="P143" s="51" t="s">
        <v>405</v>
      </c>
      <c r="R143" s="180" t="s">
        <v>403</v>
      </c>
      <c r="S143" s="180">
        <v>41352</v>
      </c>
      <c r="T143" s="180">
        <v>45454</v>
      </c>
      <c r="U143" s="180">
        <v>45455</v>
      </c>
      <c r="V143" s="180">
        <v>45456</v>
      </c>
      <c r="W143" s="180">
        <v>45457</v>
      </c>
      <c r="X143" s="180"/>
      <c r="Y143" s="180"/>
      <c r="Z143" s="180"/>
      <c r="AA143" s="180"/>
      <c r="AB143" s="180"/>
      <c r="AC143" s="180"/>
      <c r="AD143" s="180"/>
      <c r="AE143" s="180"/>
      <c r="AF143" s="180"/>
      <c r="AG143" s="180"/>
    </row>
    <row r="144" spans="3:33" s="24" customFormat="1" ht="12.75">
      <c r="C144" s="124"/>
      <c r="D144" s="35"/>
      <c r="E144" s="143"/>
      <c r="K144" s="29"/>
      <c r="L144" s="143"/>
      <c r="M144" s="63"/>
      <c r="N144" s="43"/>
      <c r="P144" s="51" t="s">
        <v>407</v>
      </c>
      <c r="R144" s="180"/>
      <c r="S144" s="180"/>
      <c r="T144" s="180"/>
      <c r="U144" s="180"/>
      <c r="V144" s="180"/>
      <c r="W144" s="180"/>
      <c r="X144" s="180"/>
      <c r="Y144" s="180"/>
      <c r="Z144" s="180"/>
      <c r="AA144" s="180"/>
      <c r="AB144" s="180"/>
      <c r="AC144" s="180"/>
      <c r="AD144" s="180"/>
      <c r="AE144" s="180"/>
      <c r="AF144" s="180"/>
      <c r="AG144" s="180"/>
    </row>
    <row r="145" spans="1:33" s="24" customFormat="1" ht="12.75">
      <c r="A145" s="51" t="s">
        <v>403</v>
      </c>
      <c r="C145" s="124">
        <v>230</v>
      </c>
      <c r="D145" s="36"/>
      <c r="E145" s="143"/>
      <c r="F145" s="21">
        <v>240</v>
      </c>
      <c r="G145" s="21"/>
      <c r="H145" s="21">
        <v>239</v>
      </c>
      <c r="I145" s="21"/>
      <c r="J145" s="21">
        <v>238</v>
      </c>
      <c r="K145" s="26"/>
      <c r="L145" s="143">
        <v>3</v>
      </c>
      <c r="M145" s="63" t="s">
        <v>334</v>
      </c>
      <c r="N145" s="42">
        <v>39912</v>
      </c>
      <c r="O145" s="21" t="s">
        <v>41</v>
      </c>
      <c r="P145" s="51" t="s">
        <v>408</v>
      </c>
      <c r="Q145" t="s">
        <v>300</v>
      </c>
      <c r="R145" s="180" t="s">
        <v>403</v>
      </c>
      <c r="S145" s="180"/>
      <c r="T145" s="180"/>
      <c r="U145" s="180"/>
      <c r="V145" s="180"/>
      <c r="W145" s="180"/>
      <c r="X145" s="180"/>
      <c r="Y145" s="180"/>
      <c r="Z145" s="180"/>
      <c r="AA145" s="180"/>
      <c r="AB145" s="180"/>
      <c r="AC145" s="180"/>
      <c r="AD145" s="180"/>
      <c r="AE145" s="180"/>
      <c r="AF145" s="180"/>
      <c r="AG145" s="180"/>
    </row>
    <row r="146" spans="3:33" s="24" customFormat="1" ht="12.75">
      <c r="C146" s="124"/>
      <c r="D146" s="36"/>
      <c r="E146" s="143"/>
      <c r="F146" s="21"/>
      <c r="G146" s="21"/>
      <c r="H146" s="21"/>
      <c r="I146" s="21"/>
      <c r="J146" s="21"/>
      <c r="K146" s="26"/>
      <c r="L146" s="143"/>
      <c r="M146" s="63"/>
      <c r="N146" s="42"/>
      <c r="O146" s="21"/>
      <c r="P146" s="21"/>
      <c r="Q146"/>
      <c r="R146" s="180"/>
      <c r="S146" s="180"/>
      <c r="T146" s="180"/>
      <c r="U146" s="180"/>
      <c r="V146" s="180"/>
      <c r="W146" s="180"/>
      <c r="X146" s="180"/>
      <c r="Y146" s="180"/>
      <c r="Z146" s="180"/>
      <c r="AA146" s="180"/>
      <c r="AB146" s="180"/>
      <c r="AC146" s="180"/>
      <c r="AD146" s="180"/>
      <c r="AE146" s="180"/>
      <c r="AF146" s="180"/>
      <c r="AG146" s="180"/>
    </row>
    <row r="147" spans="1:33" s="24" customFormat="1" ht="12.75">
      <c r="A147" s="24" t="s">
        <v>323</v>
      </c>
      <c r="C147" s="124">
        <v>230</v>
      </c>
      <c r="D147" s="36"/>
      <c r="E147" s="143">
        <v>239.5</v>
      </c>
      <c r="F147" s="24">
        <v>242</v>
      </c>
      <c r="G147" s="24" t="s">
        <v>31</v>
      </c>
      <c r="J147" s="24">
        <v>237</v>
      </c>
      <c r="K147" s="29" t="s">
        <v>32</v>
      </c>
      <c r="L147" s="143">
        <f>IF(G147="",3,(F147-J147)/2)</f>
        <v>2.5</v>
      </c>
      <c r="M147" s="63" t="s">
        <v>328</v>
      </c>
      <c r="N147" s="43">
        <v>41621</v>
      </c>
      <c r="O147" s="24" t="s">
        <v>315</v>
      </c>
      <c r="Q147"/>
      <c r="R147" s="180" t="s">
        <v>323</v>
      </c>
      <c r="S147" s="180">
        <v>41402</v>
      </c>
      <c r="T147" s="180">
        <v>47866</v>
      </c>
      <c r="U147" s="180"/>
      <c r="V147" s="180"/>
      <c r="W147" s="180"/>
      <c r="X147" s="180"/>
      <c r="Y147" s="180"/>
      <c r="Z147" s="180"/>
      <c r="AA147" s="180"/>
      <c r="AB147" s="180"/>
      <c r="AC147" s="180"/>
      <c r="AD147" s="180"/>
      <c r="AE147" s="180"/>
      <c r="AF147" s="180"/>
      <c r="AG147" s="180"/>
    </row>
    <row r="148" spans="3:33" s="24" customFormat="1" ht="12.75">
      <c r="C148" s="124"/>
      <c r="D148" s="36"/>
      <c r="E148" s="143"/>
      <c r="K148" s="29"/>
      <c r="L148" s="143"/>
      <c r="M148" s="63"/>
      <c r="N148" s="44"/>
      <c r="Q148"/>
      <c r="R148" s="180"/>
      <c r="S148" s="180"/>
      <c r="T148" s="180"/>
      <c r="U148" s="180"/>
      <c r="V148" s="180"/>
      <c r="W148" s="180"/>
      <c r="X148" s="180"/>
      <c r="Y148" s="180"/>
      <c r="Z148" s="180"/>
      <c r="AA148" s="180"/>
      <c r="AB148" s="180"/>
      <c r="AC148" s="180"/>
      <c r="AD148" s="180"/>
      <c r="AE148" s="180"/>
      <c r="AF148" s="180"/>
      <c r="AG148" s="180"/>
    </row>
    <row r="149" spans="3:33" s="24" customFormat="1" ht="12.75">
      <c r="C149" s="124"/>
      <c r="D149" s="36"/>
      <c r="E149" s="143"/>
      <c r="K149" s="29"/>
      <c r="L149" s="143"/>
      <c r="M149" s="63"/>
      <c r="N149" s="44"/>
      <c r="Q149"/>
      <c r="R149" s="180"/>
      <c r="S149" s="180"/>
      <c r="T149" s="180"/>
      <c r="U149" s="180"/>
      <c r="V149" s="180"/>
      <c r="W149" s="180"/>
      <c r="X149" s="180"/>
      <c r="Y149" s="180"/>
      <c r="Z149" s="180"/>
      <c r="AA149" s="180"/>
      <c r="AB149" s="180"/>
      <c r="AC149" s="180"/>
      <c r="AD149" s="180"/>
      <c r="AE149" s="180"/>
      <c r="AF149" s="180"/>
      <c r="AG149" s="180"/>
    </row>
    <row r="150" spans="1:33" s="24" customFormat="1" ht="12.75">
      <c r="A150" s="24" t="s">
        <v>324</v>
      </c>
      <c r="C150" s="124">
        <v>230</v>
      </c>
      <c r="D150" s="36"/>
      <c r="E150" s="143">
        <v>239.5</v>
      </c>
      <c r="F150" s="24">
        <v>242</v>
      </c>
      <c r="G150" s="24" t="s">
        <v>31</v>
      </c>
      <c r="J150" s="24">
        <v>237</v>
      </c>
      <c r="K150" s="29" t="s">
        <v>32</v>
      </c>
      <c r="L150" s="143">
        <f>IF(G150="",3,(F150-J150)/2)</f>
        <v>2.5</v>
      </c>
      <c r="M150" s="63" t="s">
        <v>328</v>
      </c>
      <c r="N150" s="43">
        <v>41621</v>
      </c>
      <c r="O150" s="24" t="s">
        <v>315</v>
      </c>
      <c r="Q150"/>
      <c r="R150" s="180" t="s">
        <v>324</v>
      </c>
      <c r="S150" s="180">
        <v>41402</v>
      </c>
      <c r="T150" s="180">
        <v>47389</v>
      </c>
      <c r="U150" s="180"/>
      <c r="V150" s="180"/>
      <c r="W150" s="180"/>
      <c r="X150" s="180"/>
      <c r="Y150" s="180"/>
      <c r="Z150" s="180"/>
      <c r="AA150" s="180"/>
      <c r="AB150" s="180"/>
      <c r="AC150" s="180"/>
      <c r="AD150" s="180"/>
      <c r="AE150" s="180"/>
      <c r="AF150" s="180"/>
      <c r="AG150" s="180"/>
    </row>
    <row r="151" spans="3:33" s="24" customFormat="1" ht="12.75">
      <c r="C151" s="124"/>
      <c r="D151" s="36"/>
      <c r="E151" s="143"/>
      <c r="K151" s="29"/>
      <c r="L151" s="143"/>
      <c r="M151" s="63"/>
      <c r="N151" s="44"/>
      <c r="Q151"/>
      <c r="R151" s="180"/>
      <c r="S151" s="180"/>
      <c r="T151" s="180"/>
      <c r="U151" s="180"/>
      <c r="V151" s="180"/>
      <c r="W151" s="180"/>
      <c r="X151" s="180"/>
      <c r="Y151" s="180"/>
      <c r="Z151" s="180"/>
      <c r="AA151" s="180"/>
      <c r="AB151" s="180"/>
      <c r="AC151" s="180"/>
      <c r="AD151" s="180"/>
      <c r="AE151" s="180"/>
      <c r="AF151" s="180"/>
      <c r="AG151" s="180"/>
    </row>
    <row r="152" spans="3:33" s="24" customFormat="1" ht="12.75">
      <c r="C152" s="124"/>
      <c r="E152" s="148"/>
      <c r="L152" s="148"/>
      <c r="Q152"/>
      <c r="R152" s="180"/>
      <c r="S152" s="180"/>
      <c r="T152" s="180"/>
      <c r="U152" s="180"/>
      <c r="V152" s="180"/>
      <c r="W152" s="180"/>
      <c r="X152" s="180"/>
      <c r="Y152" s="180"/>
      <c r="Z152" s="180"/>
      <c r="AA152" s="180"/>
      <c r="AB152" s="180"/>
      <c r="AC152" s="180"/>
      <c r="AD152" s="180"/>
      <c r="AE152" s="180"/>
      <c r="AF152" s="180"/>
      <c r="AG152" s="180"/>
    </row>
    <row r="153" spans="1:33" s="24" customFormat="1" ht="12.75">
      <c r="A153" s="24" t="s">
        <v>325</v>
      </c>
      <c r="C153" s="124">
        <v>230</v>
      </c>
      <c r="D153" s="36"/>
      <c r="E153" s="143">
        <v>239</v>
      </c>
      <c r="F153" s="24">
        <v>242</v>
      </c>
      <c r="G153" s="24" t="s">
        <v>31</v>
      </c>
      <c r="J153" s="24">
        <v>236</v>
      </c>
      <c r="K153" s="29" t="s">
        <v>32</v>
      </c>
      <c r="L153" s="143">
        <f>IF(G153="",3,(F153-J153)/2)</f>
        <v>3</v>
      </c>
      <c r="M153" s="63" t="s">
        <v>328</v>
      </c>
      <c r="N153" s="67">
        <v>41621</v>
      </c>
      <c r="Q153"/>
      <c r="R153" s="180" t="s">
        <v>325</v>
      </c>
      <c r="S153" s="180">
        <v>44276</v>
      </c>
      <c r="T153" s="180">
        <v>44279</v>
      </c>
      <c r="U153" s="180"/>
      <c r="V153" s="180"/>
      <c r="W153" s="180"/>
      <c r="X153" s="180"/>
      <c r="Y153" s="180"/>
      <c r="Z153" s="180"/>
      <c r="AA153" s="180"/>
      <c r="AB153" s="180"/>
      <c r="AC153" s="180"/>
      <c r="AD153" s="180"/>
      <c r="AE153" s="180"/>
      <c r="AF153" s="180"/>
      <c r="AG153" s="180"/>
    </row>
    <row r="154" spans="3:33" s="24" customFormat="1" ht="12.75">
      <c r="C154" s="124"/>
      <c r="D154" s="36"/>
      <c r="E154" s="143"/>
      <c r="K154" s="29"/>
      <c r="L154" s="143"/>
      <c r="M154" s="63"/>
      <c r="N154" s="67"/>
      <c r="Q154"/>
      <c r="R154" s="180"/>
      <c r="S154" s="180">
        <v>44277</v>
      </c>
      <c r="T154" s="180">
        <v>44277</v>
      </c>
      <c r="U154" s="180" t="s">
        <v>540</v>
      </c>
      <c r="V154" s="180"/>
      <c r="W154" s="180"/>
      <c r="X154" s="180"/>
      <c r="Y154" s="180"/>
      <c r="Z154" s="180"/>
      <c r="AA154" s="180"/>
      <c r="AB154" s="180"/>
      <c r="AC154" s="180"/>
      <c r="AD154" s="180"/>
      <c r="AE154" s="180"/>
      <c r="AF154" s="180"/>
      <c r="AG154" s="180"/>
    </row>
    <row r="155" spans="1:33" s="24" customFormat="1" ht="12.75">
      <c r="A155" s="191" t="s">
        <v>546</v>
      </c>
      <c r="C155" s="124">
        <v>230</v>
      </c>
      <c r="D155" s="35"/>
      <c r="E155" s="143">
        <v>239.5</v>
      </c>
      <c r="F155" s="24">
        <v>242</v>
      </c>
      <c r="G155" s="24" t="s">
        <v>31</v>
      </c>
      <c r="J155" s="24">
        <v>237</v>
      </c>
      <c r="K155" s="29" t="s">
        <v>32</v>
      </c>
      <c r="L155" s="143">
        <f>IF(G155="",3,(F155-J155)/2)</f>
        <v>2.5</v>
      </c>
      <c r="M155" s="63" t="s">
        <v>328</v>
      </c>
      <c r="N155" s="43">
        <v>40065</v>
      </c>
      <c r="O155" s="24" t="s">
        <v>314</v>
      </c>
      <c r="R155" s="201" t="s">
        <v>527</v>
      </c>
      <c r="S155" s="180">
        <v>47830</v>
      </c>
      <c r="T155" s="180">
        <v>47921</v>
      </c>
      <c r="W155" s="180"/>
      <c r="X155" s="180"/>
      <c r="Y155" s="180"/>
      <c r="Z155" s="180"/>
      <c r="AA155" s="180"/>
      <c r="AB155" s="180"/>
      <c r="AC155" s="180"/>
      <c r="AD155" s="180"/>
      <c r="AE155" s="180"/>
      <c r="AF155" s="180"/>
      <c r="AG155" s="180"/>
    </row>
    <row r="156" spans="1:33" s="21" customFormat="1" ht="12.75">
      <c r="A156" s="24"/>
      <c r="B156" s="24"/>
      <c r="C156" s="124"/>
      <c r="D156" s="35"/>
      <c r="E156" s="143"/>
      <c r="F156" s="24"/>
      <c r="G156" s="24"/>
      <c r="H156" s="24"/>
      <c r="I156" s="24"/>
      <c r="J156" s="24"/>
      <c r="K156" s="29"/>
      <c r="L156" s="143"/>
      <c r="M156" s="63"/>
      <c r="N156" s="44"/>
      <c r="O156" s="24"/>
      <c r="P156" s="24"/>
      <c r="R156" s="180"/>
      <c r="S156" s="179">
        <v>47830</v>
      </c>
      <c r="T156" s="180">
        <v>47924</v>
      </c>
      <c r="U156" s="179"/>
      <c r="V156" s="179"/>
      <c r="W156" s="179"/>
      <c r="X156" s="179"/>
      <c r="Y156" s="179"/>
      <c r="Z156" s="179"/>
      <c r="AA156" s="179"/>
      <c r="AB156" s="179"/>
      <c r="AC156" s="179"/>
      <c r="AD156" s="179"/>
      <c r="AE156" s="179"/>
      <c r="AF156" s="179"/>
      <c r="AG156" s="179"/>
    </row>
    <row r="157" spans="1:33" s="21" customFormat="1" ht="12.75">
      <c r="A157" s="24"/>
      <c r="B157" s="24"/>
      <c r="C157" s="124"/>
      <c r="D157" s="35"/>
      <c r="E157" s="143"/>
      <c r="F157" s="24"/>
      <c r="G157" s="24"/>
      <c r="H157" s="24"/>
      <c r="I157" s="24"/>
      <c r="J157" s="24"/>
      <c r="K157" s="29"/>
      <c r="L157" s="143"/>
      <c r="M157" s="63"/>
      <c r="N157" s="44"/>
      <c r="O157" s="24"/>
      <c r="P157" s="24"/>
      <c r="R157" s="180"/>
      <c r="S157" s="179">
        <v>47830</v>
      </c>
      <c r="T157" s="180">
        <v>47926</v>
      </c>
      <c r="U157" s="179">
        <v>47925</v>
      </c>
      <c r="V157" s="179"/>
      <c r="W157" s="179"/>
      <c r="X157" s="179"/>
      <c r="Y157" s="179"/>
      <c r="Z157" s="179"/>
      <c r="AA157" s="179"/>
      <c r="AB157" s="179"/>
      <c r="AC157" s="179"/>
      <c r="AD157" s="179"/>
      <c r="AE157" s="179"/>
      <c r="AF157" s="179"/>
      <c r="AG157" s="179"/>
    </row>
    <row r="158" spans="1:33" s="21" customFormat="1" ht="12.75">
      <c r="A158" s="24"/>
      <c r="B158" s="24"/>
      <c r="C158" s="124"/>
      <c r="D158" s="35"/>
      <c r="E158" s="143"/>
      <c r="F158" s="24"/>
      <c r="G158" s="24"/>
      <c r="H158" s="24"/>
      <c r="I158" s="24"/>
      <c r="J158" s="24"/>
      <c r="K158" s="29"/>
      <c r="L158" s="143"/>
      <c r="M158" s="63"/>
      <c r="N158" s="44"/>
      <c r="O158" s="24"/>
      <c r="P158" s="24"/>
      <c r="R158" s="180"/>
      <c r="S158" s="179">
        <v>47830</v>
      </c>
      <c r="T158" s="180">
        <v>47912</v>
      </c>
      <c r="U158" s="179"/>
      <c r="V158" s="179"/>
      <c r="W158" s="179"/>
      <c r="X158" s="179"/>
      <c r="Y158" s="179"/>
      <c r="Z158" s="179"/>
      <c r="AA158" s="179"/>
      <c r="AB158" s="179"/>
      <c r="AC158" s="179"/>
      <c r="AD158" s="179"/>
      <c r="AE158" s="179"/>
      <c r="AF158" s="179"/>
      <c r="AG158" s="179"/>
    </row>
    <row r="159" spans="1:33" s="21" customFormat="1" ht="12.75">
      <c r="A159" s="24"/>
      <c r="B159" s="24"/>
      <c r="C159" s="124"/>
      <c r="D159" s="35"/>
      <c r="E159" s="143"/>
      <c r="F159" s="24"/>
      <c r="G159" s="24"/>
      <c r="H159" s="24"/>
      <c r="I159" s="24"/>
      <c r="J159" s="24"/>
      <c r="K159" s="29"/>
      <c r="L159" s="143"/>
      <c r="M159" s="63"/>
      <c r="N159" s="44"/>
      <c r="O159" s="24"/>
      <c r="P159" s="24"/>
      <c r="R159" s="180"/>
      <c r="S159" s="179">
        <v>47830</v>
      </c>
      <c r="T159" s="180">
        <v>47917</v>
      </c>
      <c r="U159" s="179"/>
      <c r="V159" s="179"/>
      <c r="W159" s="179"/>
      <c r="X159" s="179"/>
      <c r="Y159" s="179"/>
      <c r="Z159" s="179"/>
      <c r="AA159" s="179"/>
      <c r="AB159" s="179"/>
      <c r="AC159" s="179"/>
      <c r="AD159" s="179"/>
      <c r="AE159" s="179"/>
      <c r="AF159" s="179"/>
      <c r="AG159" s="179"/>
    </row>
    <row r="160" spans="1:33" s="21" customFormat="1" ht="12.75">
      <c r="A160" s="191" t="s">
        <v>551</v>
      </c>
      <c r="B160" s="220"/>
      <c r="C160" s="124">
        <v>230</v>
      </c>
      <c r="D160" s="221"/>
      <c r="E160" s="222">
        <v>239.5</v>
      </c>
      <c r="F160" s="220">
        <v>242</v>
      </c>
      <c r="G160" s="220" t="s">
        <v>31</v>
      </c>
      <c r="H160" s="220"/>
      <c r="I160" s="220"/>
      <c r="J160" s="220">
        <v>237</v>
      </c>
      <c r="K160" s="227" t="s">
        <v>32</v>
      </c>
      <c r="L160" s="222">
        <v>2.5</v>
      </c>
      <c r="M160" s="223" t="s">
        <v>328</v>
      </c>
      <c r="N160" s="228">
        <v>44551</v>
      </c>
      <c r="O160" s="220" t="s">
        <v>315</v>
      </c>
      <c r="P160" s="220"/>
      <c r="Q160" s="217"/>
      <c r="R160" s="180"/>
      <c r="S160" s="179">
        <v>41402</v>
      </c>
      <c r="T160" s="180">
        <v>473851</v>
      </c>
      <c r="U160" s="179"/>
      <c r="V160" s="179"/>
      <c r="W160" s="179"/>
      <c r="X160" s="179"/>
      <c r="Y160" s="179"/>
      <c r="Z160" s="179"/>
      <c r="AA160" s="179"/>
      <c r="AB160" s="179"/>
      <c r="AC160" s="179"/>
      <c r="AD160" s="179"/>
      <c r="AE160" s="179"/>
      <c r="AF160" s="179"/>
      <c r="AG160" s="179"/>
    </row>
    <row r="161" spans="1:33" s="21" customFormat="1" ht="12.75">
      <c r="A161" s="24"/>
      <c r="B161" s="24"/>
      <c r="C161" s="124"/>
      <c r="D161" s="35"/>
      <c r="E161" s="143"/>
      <c r="F161" s="24"/>
      <c r="G161" s="24"/>
      <c r="H161" s="24"/>
      <c r="I161" s="24"/>
      <c r="J161" s="24"/>
      <c r="K161" s="29"/>
      <c r="L161" s="143"/>
      <c r="M161" s="63"/>
      <c r="N161" s="44"/>
      <c r="O161" s="24"/>
      <c r="P161" s="24"/>
      <c r="R161" s="180"/>
      <c r="S161" s="179"/>
      <c r="T161" s="180"/>
      <c r="U161" s="179"/>
      <c r="V161" s="179"/>
      <c r="W161" s="179"/>
      <c r="X161" s="179"/>
      <c r="Y161" s="179"/>
      <c r="Z161" s="179"/>
      <c r="AA161" s="179"/>
      <c r="AB161" s="179"/>
      <c r="AC161" s="179"/>
      <c r="AD161" s="179"/>
      <c r="AE161" s="179"/>
      <c r="AF161" s="179"/>
      <c r="AG161" s="179"/>
    </row>
    <row r="162" spans="1:33" s="21" customFormat="1" ht="15">
      <c r="A162" s="51" t="s">
        <v>261</v>
      </c>
      <c r="B162" s="24"/>
      <c r="C162" s="124">
        <v>230</v>
      </c>
      <c r="D162" s="35"/>
      <c r="E162" s="143">
        <v>241</v>
      </c>
      <c r="F162" s="24">
        <v>242</v>
      </c>
      <c r="G162" s="24" t="s">
        <v>31</v>
      </c>
      <c r="H162" s="24"/>
      <c r="I162" s="24"/>
      <c r="J162" s="24">
        <v>237</v>
      </c>
      <c r="K162" s="29" t="s">
        <v>32</v>
      </c>
      <c r="L162" s="143">
        <f>IF(G162="",3,(F162-J162)/2)</f>
        <v>2.5</v>
      </c>
      <c r="M162" s="63" t="s">
        <v>328</v>
      </c>
      <c r="N162" s="189">
        <v>44155</v>
      </c>
      <c r="O162" s="24"/>
      <c r="P162" s="24"/>
      <c r="R162" s="180" t="s">
        <v>261</v>
      </c>
      <c r="S162" s="179">
        <v>47814</v>
      </c>
      <c r="T162" s="179">
        <v>44885</v>
      </c>
      <c r="U162" s="179"/>
      <c r="V162" s="179"/>
      <c r="W162" s="179"/>
      <c r="X162" s="179"/>
      <c r="Y162" s="179"/>
      <c r="Z162" s="179"/>
      <c r="AA162" s="179"/>
      <c r="AB162" s="179"/>
      <c r="AC162" s="179"/>
      <c r="AD162" s="179"/>
      <c r="AE162" s="179"/>
      <c r="AF162" s="179"/>
      <c r="AG162" s="179"/>
    </row>
    <row r="163" spans="1:33" s="21" customFormat="1" ht="12.75">
      <c r="A163" s="24"/>
      <c r="B163" s="24"/>
      <c r="C163" s="124"/>
      <c r="D163" s="35"/>
      <c r="E163" s="143"/>
      <c r="F163" s="24"/>
      <c r="G163" s="24"/>
      <c r="H163" s="24"/>
      <c r="I163" s="24"/>
      <c r="J163" s="24"/>
      <c r="K163" s="29"/>
      <c r="L163" s="143"/>
      <c r="M163" s="63"/>
      <c r="N163" s="44"/>
      <c r="O163" s="24"/>
      <c r="P163" s="24"/>
      <c r="R163" s="180"/>
      <c r="S163" s="179"/>
      <c r="T163" s="179"/>
      <c r="U163" s="179"/>
      <c r="V163" s="179"/>
      <c r="W163" s="179"/>
      <c r="X163" s="179"/>
      <c r="Y163" s="179"/>
      <c r="Z163" s="179"/>
      <c r="AA163" s="179"/>
      <c r="AB163" s="179"/>
      <c r="AC163" s="179"/>
      <c r="AD163" s="179"/>
      <c r="AE163" s="179"/>
      <c r="AF163" s="179"/>
      <c r="AG163" s="179"/>
    </row>
    <row r="164" spans="1:33" s="21" customFormat="1" ht="15">
      <c r="A164" s="191" t="s">
        <v>557</v>
      </c>
      <c r="B164" s="24"/>
      <c r="C164" s="124">
        <v>230</v>
      </c>
      <c r="D164" s="35"/>
      <c r="E164" s="143">
        <v>241</v>
      </c>
      <c r="F164" s="24">
        <v>242</v>
      </c>
      <c r="G164" s="24" t="s">
        <v>31</v>
      </c>
      <c r="H164" s="24"/>
      <c r="I164" s="24"/>
      <c r="J164" s="24">
        <v>237</v>
      </c>
      <c r="K164" s="29" t="s">
        <v>32</v>
      </c>
      <c r="L164" s="143">
        <f>IF(G164="",3,(F164-J164)/2)</f>
        <v>2.5</v>
      </c>
      <c r="M164" s="63" t="s">
        <v>328</v>
      </c>
      <c r="N164" s="189">
        <v>44155</v>
      </c>
      <c r="O164" s="24"/>
      <c r="P164" s="24"/>
      <c r="R164" s="201" t="s">
        <v>528</v>
      </c>
      <c r="S164" s="179">
        <v>47814</v>
      </c>
      <c r="T164" s="179">
        <v>47806</v>
      </c>
      <c r="V164" s="179"/>
      <c r="W164" s="179"/>
      <c r="X164" s="179"/>
      <c r="Y164" s="179"/>
      <c r="Z164" s="179"/>
      <c r="AA164" s="179"/>
      <c r="AB164" s="179"/>
      <c r="AC164" s="179"/>
      <c r="AD164" s="179"/>
      <c r="AE164" s="179"/>
      <c r="AF164" s="179"/>
      <c r="AG164" s="179"/>
    </row>
    <row r="165" spans="1:33" s="21" customFormat="1" ht="12.75">
      <c r="A165" s="24"/>
      <c r="B165" s="24"/>
      <c r="C165" s="124"/>
      <c r="D165" s="35"/>
      <c r="E165" s="143"/>
      <c r="F165" s="24"/>
      <c r="G165" s="24"/>
      <c r="H165" s="24"/>
      <c r="I165" s="24"/>
      <c r="J165" s="24"/>
      <c r="K165" s="29"/>
      <c r="L165" s="143"/>
      <c r="M165" s="63"/>
      <c r="N165" s="44"/>
      <c r="O165" s="24"/>
      <c r="P165" s="24"/>
      <c r="R165" s="180"/>
      <c r="S165" s="179">
        <v>47814</v>
      </c>
      <c r="T165" s="179">
        <v>47810</v>
      </c>
      <c r="U165" s="179"/>
      <c r="V165" s="179"/>
      <c r="W165" s="179"/>
      <c r="X165" s="179"/>
      <c r="Y165" s="179"/>
      <c r="Z165" s="179"/>
      <c r="AA165" s="179"/>
      <c r="AB165" s="179"/>
      <c r="AC165" s="179"/>
      <c r="AD165" s="179"/>
      <c r="AE165" s="179"/>
      <c r="AF165" s="179"/>
      <c r="AG165" s="179"/>
    </row>
    <row r="166" spans="1:33" s="21" customFormat="1" ht="12.75">
      <c r="A166" s="24" t="s">
        <v>251</v>
      </c>
      <c r="C166" s="123">
        <v>230</v>
      </c>
      <c r="E166" s="143">
        <v>239</v>
      </c>
      <c r="F166" s="51">
        <v>242</v>
      </c>
      <c r="G166" s="51" t="s">
        <v>31</v>
      </c>
      <c r="H166" s="51"/>
      <c r="I166" s="51"/>
      <c r="J166" s="51">
        <v>236</v>
      </c>
      <c r="K166" s="51" t="s">
        <v>32</v>
      </c>
      <c r="L166" s="143">
        <f>IF(G166="",3,(F166-J166)/2)</f>
        <v>3</v>
      </c>
      <c r="M166" s="63" t="s">
        <v>328</v>
      </c>
      <c r="N166" s="52">
        <v>40920</v>
      </c>
      <c r="O166" s="51" t="s">
        <v>316</v>
      </c>
      <c r="R166" s="201" t="s">
        <v>529</v>
      </c>
      <c r="S166" s="179">
        <v>47381</v>
      </c>
      <c r="T166" s="179">
        <v>47384</v>
      </c>
      <c r="U166" s="179"/>
      <c r="V166" s="179"/>
      <c r="W166" s="179"/>
      <c r="X166" s="179"/>
      <c r="Y166" s="179"/>
      <c r="Z166" s="179"/>
      <c r="AA166" s="179"/>
      <c r="AB166" s="179"/>
      <c r="AC166" s="179"/>
      <c r="AD166" s="179"/>
      <c r="AE166" s="179"/>
      <c r="AF166" s="179"/>
      <c r="AG166" s="179"/>
    </row>
    <row r="167" spans="1:33" s="21" customFormat="1" ht="12.75">
      <c r="A167" s="24"/>
      <c r="C167" s="123"/>
      <c r="E167" s="143"/>
      <c r="F167" s="51"/>
      <c r="G167" s="51"/>
      <c r="H167" s="51"/>
      <c r="I167" s="51"/>
      <c r="J167" s="51"/>
      <c r="K167" s="51"/>
      <c r="L167" s="143"/>
      <c r="M167" s="63"/>
      <c r="N167" s="52"/>
      <c r="P167" s="51"/>
      <c r="R167" s="180"/>
      <c r="S167" s="179"/>
      <c r="T167" s="179"/>
      <c r="U167" s="179"/>
      <c r="V167" s="179"/>
      <c r="W167" s="179"/>
      <c r="X167" s="179"/>
      <c r="Y167" s="179"/>
      <c r="Z167" s="179"/>
      <c r="AA167" s="179"/>
      <c r="AB167" s="179"/>
      <c r="AC167" s="179"/>
      <c r="AD167" s="179"/>
      <c r="AE167" s="179"/>
      <c r="AF167" s="179"/>
      <c r="AG167" s="179"/>
    </row>
    <row r="168" spans="1:33" s="21" customFormat="1" ht="12.75">
      <c r="A168" s="24"/>
      <c r="C168" s="123"/>
      <c r="E168" s="143"/>
      <c r="L168" s="143"/>
      <c r="M168" s="63"/>
      <c r="N168" s="42"/>
      <c r="O168" s="24"/>
      <c r="P168" s="24"/>
      <c r="R168" s="180"/>
      <c r="S168" s="179"/>
      <c r="T168" s="179"/>
      <c r="U168" s="179"/>
      <c r="V168" s="179"/>
      <c r="W168" s="179"/>
      <c r="X168" s="179"/>
      <c r="Y168" s="179"/>
      <c r="Z168" s="179"/>
      <c r="AA168" s="179"/>
      <c r="AB168" s="179"/>
      <c r="AC168" s="179"/>
      <c r="AD168" s="179"/>
      <c r="AE168" s="179"/>
      <c r="AF168" s="179"/>
      <c r="AG168" s="179"/>
    </row>
    <row r="169" spans="1:33" s="21" customFormat="1" ht="12.75">
      <c r="A169" s="24" t="s">
        <v>227</v>
      </c>
      <c r="B169" s="24"/>
      <c r="C169" s="124">
        <v>230</v>
      </c>
      <c r="D169" s="35"/>
      <c r="E169" s="143">
        <v>237.5</v>
      </c>
      <c r="F169" s="24">
        <v>240</v>
      </c>
      <c r="G169" s="24" t="s">
        <v>31</v>
      </c>
      <c r="H169" s="24"/>
      <c r="I169" s="24"/>
      <c r="J169" s="24">
        <v>234</v>
      </c>
      <c r="K169" s="29" t="s">
        <v>32</v>
      </c>
      <c r="L169" s="143">
        <f>IF(G169="",3,(F169-J169)/2)</f>
        <v>3</v>
      </c>
      <c r="M169" s="63" t="s">
        <v>335</v>
      </c>
      <c r="N169" s="43">
        <v>41621</v>
      </c>
      <c r="O169" s="24" t="s">
        <v>265</v>
      </c>
      <c r="P169" s="24"/>
      <c r="R169" s="180" t="s">
        <v>227</v>
      </c>
      <c r="S169" s="179">
        <v>47677</v>
      </c>
      <c r="T169" s="179">
        <v>47675</v>
      </c>
      <c r="U169" s="179">
        <v>47676</v>
      </c>
      <c r="V169" s="179"/>
      <c r="W169" s="179"/>
      <c r="X169" s="179"/>
      <c r="Y169" s="179"/>
      <c r="Z169" s="179"/>
      <c r="AA169" s="179"/>
      <c r="AB169" s="179"/>
      <c r="AC169" s="179"/>
      <c r="AD169" s="179"/>
      <c r="AE169" s="179"/>
      <c r="AF169" s="179"/>
      <c r="AG169" s="179"/>
    </row>
    <row r="170" spans="1:33" s="21" customFormat="1" ht="12.75">
      <c r="A170" s="24"/>
      <c r="B170" s="24"/>
      <c r="C170" s="124"/>
      <c r="D170" s="35"/>
      <c r="E170" s="143"/>
      <c r="F170" s="24"/>
      <c r="G170" s="24"/>
      <c r="H170" s="24"/>
      <c r="I170" s="24"/>
      <c r="J170" s="24"/>
      <c r="K170" s="29"/>
      <c r="L170" s="143"/>
      <c r="M170" s="63"/>
      <c r="N170" s="43"/>
      <c r="P170" s="24"/>
      <c r="R170" s="180"/>
      <c r="S170" s="179"/>
      <c r="T170" s="179"/>
      <c r="U170" s="179"/>
      <c r="V170" s="179"/>
      <c r="W170" s="179"/>
      <c r="X170" s="179"/>
      <c r="Y170" s="179"/>
      <c r="Z170" s="179"/>
      <c r="AA170" s="179"/>
      <c r="AB170" s="179"/>
      <c r="AC170" s="179"/>
      <c r="AD170" s="179"/>
      <c r="AE170" s="179"/>
      <c r="AF170" s="179"/>
      <c r="AG170" s="179"/>
    </row>
    <row r="171" spans="1:33" s="21" customFormat="1" ht="12.75">
      <c r="A171" s="191" t="s">
        <v>549</v>
      </c>
      <c r="B171" s="220"/>
      <c r="C171" s="124">
        <v>230</v>
      </c>
      <c r="D171" s="221"/>
      <c r="E171" s="222">
        <v>239</v>
      </c>
      <c r="F171" s="220">
        <v>242</v>
      </c>
      <c r="G171" s="191" t="s">
        <v>31</v>
      </c>
      <c r="H171" s="220"/>
      <c r="I171" s="220"/>
      <c r="J171" s="220">
        <v>236</v>
      </c>
      <c r="K171" s="225" t="s">
        <v>32</v>
      </c>
      <c r="L171" s="222">
        <v>3</v>
      </c>
      <c r="M171" s="223" t="s">
        <v>328</v>
      </c>
      <c r="N171" s="224">
        <v>44551</v>
      </c>
      <c r="O171" s="191" t="s">
        <v>541</v>
      </c>
      <c r="P171" s="220"/>
      <c r="Q171" s="217"/>
      <c r="R171" s="180"/>
      <c r="S171" s="21">
        <v>47849</v>
      </c>
      <c r="T171" s="179">
        <v>47378</v>
      </c>
      <c r="U171" s="179">
        <v>47397</v>
      </c>
      <c r="V171" s="179"/>
      <c r="W171" s="179"/>
      <c r="X171" s="179"/>
      <c r="Y171" s="179"/>
      <c r="Z171" s="179"/>
      <c r="AA171" s="179"/>
      <c r="AB171" s="179"/>
      <c r="AC171" s="179"/>
      <c r="AD171" s="179"/>
      <c r="AE171" s="179"/>
      <c r="AF171" s="179"/>
      <c r="AG171" s="179"/>
    </row>
    <row r="172" spans="1:33" s="21" customFormat="1" ht="12.75">
      <c r="A172" s="24"/>
      <c r="B172" s="24"/>
      <c r="C172" s="124"/>
      <c r="D172" s="35"/>
      <c r="E172" s="143"/>
      <c r="F172" s="24"/>
      <c r="G172" s="24"/>
      <c r="H172" s="24"/>
      <c r="I172" s="24"/>
      <c r="J172" s="24"/>
      <c r="K172" s="29"/>
      <c r="L172" s="143"/>
      <c r="M172" s="63"/>
      <c r="N172" s="43"/>
      <c r="O172" s="24"/>
      <c r="P172" s="24"/>
      <c r="R172" s="180"/>
      <c r="U172" s="179"/>
      <c r="V172" s="179"/>
      <c r="W172" s="179"/>
      <c r="X172" s="179"/>
      <c r="Y172" s="179"/>
      <c r="Z172" s="179"/>
      <c r="AA172" s="179"/>
      <c r="AB172" s="179"/>
      <c r="AC172" s="179"/>
      <c r="AD172" s="179"/>
      <c r="AE172" s="179"/>
      <c r="AF172" s="179"/>
      <c r="AG172" s="179"/>
    </row>
    <row r="173" spans="1:33" s="21" customFormat="1" ht="15">
      <c r="A173" s="191" t="s">
        <v>547</v>
      </c>
      <c r="B173" s="24"/>
      <c r="C173" s="124">
        <v>230</v>
      </c>
      <c r="D173" s="35"/>
      <c r="E173" s="143">
        <v>241</v>
      </c>
      <c r="F173" s="24">
        <v>242</v>
      </c>
      <c r="G173" s="24" t="s">
        <v>31</v>
      </c>
      <c r="H173" s="24"/>
      <c r="I173" s="24"/>
      <c r="J173" s="24">
        <v>237</v>
      </c>
      <c r="K173" s="29" t="s">
        <v>32</v>
      </c>
      <c r="L173" s="143">
        <f>IF(G173="",3,(F173-J173)/2)</f>
        <v>2.5</v>
      </c>
      <c r="M173" s="63" t="s">
        <v>328</v>
      </c>
      <c r="N173" s="189">
        <v>44155</v>
      </c>
      <c r="O173" s="24"/>
      <c r="P173" s="24"/>
      <c r="R173" s="180" t="s">
        <v>248</v>
      </c>
      <c r="S173" s="179">
        <v>47814</v>
      </c>
      <c r="T173" s="179">
        <v>47887</v>
      </c>
      <c r="U173" s="179"/>
      <c r="V173" s="179"/>
      <c r="W173" s="179"/>
      <c r="X173" s="179"/>
      <c r="Y173" s="179"/>
      <c r="Z173" s="179"/>
      <c r="AA173" s="179"/>
      <c r="AB173" s="179"/>
      <c r="AC173" s="179"/>
      <c r="AD173" s="179"/>
      <c r="AE173" s="179"/>
      <c r="AF173" s="179"/>
      <c r="AG173" s="179"/>
    </row>
    <row r="174" spans="3:33" s="21" customFormat="1" ht="12.75">
      <c r="C174" s="123"/>
      <c r="D174" s="36"/>
      <c r="E174" s="143"/>
      <c r="K174" s="26"/>
      <c r="L174" s="143"/>
      <c r="M174" s="63"/>
      <c r="N174" s="26"/>
      <c r="R174" s="179"/>
      <c r="S174" s="179"/>
      <c r="T174" s="179"/>
      <c r="U174" s="179"/>
      <c r="V174" s="179"/>
      <c r="W174" s="179"/>
      <c r="X174" s="179"/>
      <c r="Y174" s="179"/>
      <c r="Z174" s="179"/>
      <c r="AA174" s="179"/>
      <c r="AB174" s="179"/>
      <c r="AC174" s="179"/>
      <c r="AD174" s="179"/>
      <c r="AE174" s="179"/>
      <c r="AF174" s="179"/>
      <c r="AG174" s="179"/>
    </row>
    <row r="175" spans="1:33" s="21" customFormat="1" ht="12.75">
      <c r="A175" s="24" t="s">
        <v>188</v>
      </c>
      <c r="B175" s="24"/>
      <c r="C175" s="124">
        <v>230</v>
      </c>
      <c r="D175" s="35"/>
      <c r="E175" s="143">
        <v>240</v>
      </c>
      <c r="F175" s="24">
        <v>240</v>
      </c>
      <c r="G175" s="24"/>
      <c r="H175" s="24">
        <v>240</v>
      </c>
      <c r="I175" s="24"/>
      <c r="J175" s="24">
        <v>240</v>
      </c>
      <c r="K175" s="29"/>
      <c r="L175" s="143">
        <v>2</v>
      </c>
      <c r="M175" s="63" t="s">
        <v>365</v>
      </c>
      <c r="N175" s="43">
        <v>42430</v>
      </c>
      <c r="O175" s="24" t="s">
        <v>222</v>
      </c>
      <c r="P175" s="24"/>
      <c r="Q175" t="s">
        <v>294</v>
      </c>
      <c r="R175" s="180" t="s">
        <v>188</v>
      </c>
      <c r="S175" s="179">
        <v>41347</v>
      </c>
      <c r="T175" s="179">
        <v>46170</v>
      </c>
      <c r="U175" s="179">
        <v>46171</v>
      </c>
      <c r="V175" s="179">
        <v>46172</v>
      </c>
      <c r="W175" s="179">
        <v>46173</v>
      </c>
      <c r="X175" s="179"/>
      <c r="Y175" s="179"/>
      <c r="Z175" s="179"/>
      <c r="AA175" s="179"/>
      <c r="AB175" s="179"/>
      <c r="AC175" s="179"/>
      <c r="AD175" s="179"/>
      <c r="AE175" s="179"/>
      <c r="AF175" s="179"/>
      <c r="AG175" s="179"/>
    </row>
    <row r="176" spans="1:21" ht="12.75">
      <c r="A176" s="24"/>
      <c r="B176" s="24"/>
      <c r="C176" s="124"/>
      <c r="D176" s="35"/>
      <c r="E176" s="143"/>
      <c r="F176" s="24"/>
      <c r="G176" s="24"/>
      <c r="H176" s="24"/>
      <c r="I176" s="24"/>
      <c r="J176" s="24"/>
      <c r="K176" s="29"/>
      <c r="L176" s="143"/>
      <c r="M176" s="63"/>
      <c r="N176" s="29"/>
      <c r="O176" s="51" t="s">
        <v>411</v>
      </c>
      <c r="P176" s="24"/>
      <c r="R176" s="180"/>
      <c r="S176" s="182">
        <v>41347</v>
      </c>
      <c r="T176" s="182">
        <v>46178</v>
      </c>
      <c r="U176" s="182">
        <v>46179</v>
      </c>
    </row>
    <row r="177" spans="1:23" ht="12.75">
      <c r="A177" s="24"/>
      <c r="B177" s="24"/>
      <c r="C177" s="124"/>
      <c r="D177" s="35"/>
      <c r="E177" s="143"/>
      <c r="F177" s="24"/>
      <c r="G177" s="24"/>
      <c r="H177" s="24"/>
      <c r="I177" s="24"/>
      <c r="J177" s="24"/>
      <c r="K177" s="29"/>
      <c r="L177" s="143"/>
      <c r="M177" s="63"/>
      <c r="N177" s="29"/>
      <c r="O177" s="24"/>
      <c r="P177" s="24"/>
      <c r="R177" s="180"/>
      <c r="S177" s="182">
        <v>41347</v>
      </c>
      <c r="T177" s="182">
        <v>46174</v>
      </c>
      <c r="U177" s="182">
        <v>46175</v>
      </c>
      <c r="V177" s="182">
        <v>46176</v>
      </c>
      <c r="W177" s="182">
        <v>46177</v>
      </c>
    </row>
    <row r="178" spans="1:20" ht="12.75">
      <c r="A178" s="51" t="s">
        <v>270</v>
      </c>
      <c r="B178" s="24"/>
      <c r="C178" s="124">
        <v>230</v>
      </c>
      <c r="D178" s="35"/>
      <c r="E178" s="143">
        <v>238</v>
      </c>
      <c r="F178" s="24">
        <v>242</v>
      </c>
      <c r="G178" s="24" t="s">
        <v>31</v>
      </c>
      <c r="H178" s="24"/>
      <c r="I178" s="24"/>
      <c r="J178" s="24">
        <v>234</v>
      </c>
      <c r="K178" s="29" t="s">
        <v>32</v>
      </c>
      <c r="L178" s="143">
        <f>IF(G178="",3,(F178-J178)/2)</f>
        <v>4</v>
      </c>
      <c r="M178" s="63" t="s">
        <v>328</v>
      </c>
      <c r="N178" s="43">
        <v>41671</v>
      </c>
      <c r="O178" s="24"/>
      <c r="P178" s="24"/>
      <c r="R178" s="180" t="s">
        <v>270</v>
      </c>
      <c r="S178" s="182">
        <v>42987</v>
      </c>
      <c r="T178" s="182">
        <v>42990</v>
      </c>
    </row>
    <row r="179" spans="1:33" s="13" customFormat="1" ht="12.75">
      <c r="A179" s="24"/>
      <c r="B179" s="24"/>
      <c r="C179" s="124"/>
      <c r="D179" s="35"/>
      <c r="E179" s="143"/>
      <c r="F179" s="24"/>
      <c r="G179" s="24"/>
      <c r="H179" s="24"/>
      <c r="I179" s="24"/>
      <c r="J179" s="24"/>
      <c r="K179" s="29"/>
      <c r="L179" s="143"/>
      <c r="M179" s="63"/>
      <c r="N179" s="29"/>
      <c r="O179" s="24"/>
      <c r="P179" s="24"/>
      <c r="R179" s="180"/>
      <c r="S179" s="183"/>
      <c r="T179" s="183"/>
      <c r="U179" s="183"/>
      <c r="V179" s="183"/>
      <c r="W179" s="183"/>
      <c r="X179" s="183"/>
      <c r="Y179" s="183"/>
      <c r="Z179" s="183"/>
      <c r="AA179" s="183"/>
      <c r="AB179" s="183"/>
      <c r="AC179" s="183"/>
      <c r="AD179" s="183"/>
      <c r="AE179" s="183"/>
      <c r="AF179" s="183"/>
      <c r="AG179" s="183"/>
    </row>
    <row r="180" spans="1:21" ht="12.75">
      <c r="A180" s="24" t="s">
        <v>228</v>
      </c>
      <c r="B180" s="24"/>
      <c r="C180" s="124">
        <v>230</v>
      </c>
      <c r="D180" s="35"/>
      <c r="E180" s="143">
        <v>240</v>
      </c>
      <c r="F180" s="24">
        <v>242</v>
      </c>
      <c r="G180" s="24" t="s">
        <v>31</v>
      </c>
      <c r="H180" s="24"/>
      <c r="I180" s="24"/>
      <c r="J180" s="24">
        <v>238</v>
      </c>
      <c r="K180" s="29" t="s">
        <v>32</v>
      </c>
      <c r="L180" s="143">
        <f>IF(G180="",3,(F180-J180)/2)</f>
        <v>2</v>
      </c>
      <c r="M180" s="63" t="s">
        <v>336</v>
      </c>
      <c r="N180" s="43">
        <v>41621</v>
      </c>
      <c r="O180" s="24"/>
      <c r="P180" s="24"/>
      <c r="R180" s="180" t="s">
        <v>228</v>
      </c>
      <c r="S180" s="182">
        <v>40624</v>
      </c>
      <c r="T180" s="182">
        <v>47569</v>
      </c>
      <c r="U180" s="182">
        <v>47568</v>
      </c>
    </row>
    <row r="181" spans="1:18" ht="12.75">
      <c r="A181" s="24"/>
      <c r="B181" s="24"/>
      <c r="C181" s="124"/>
      <c r="D181" s="35"/>
      <c r="E181" s="143"/>
      <c r="F181" s="24"/>
      <c r="G181" s="24"/>
      <c r="H181" s="24"/>
      <c r="I181" s="24"/>
      <c r="J181" s="24"/>
      <c r="K181" s="29"/>
      <c r="L181" s="143"/>
      <c r="M181" s="63"/>
      <c r="N181" s="43"/>
      <c r="O181" s="24"/>
      <c r="P181" s="24"/>
      <c r="R181" s="180"/>
    </row>
    <row r="182" spans="1:23" ht="12.75">
      <c r="A182" s="24" t="s">
        <v>189</v>
      </c>
      <c r="B182" s="24"/>
      <c r="C182" s="124">
        <v>230</v>
      </c>
      <c r="D182" s="35"/>
      <c r="E182" s="143">
        <v>238</v>
      </c>
      <c r="F182" s="24">
        <v>238</v>
      </c>
      <c r="G182" s="24"/>
      <c r="H182" s="24">
        <v>238</v>
      </c>
      <c r="I182" s="24"/>
      <c r="J182" s="24">
        <v>238</v>
      </c>
      <c r="K182" s="29"/>
      <c r="L182" s="143">
        <v>2</v>
      </c>
      <c r="M182" s="63" t="s">
        <v>328</v>
      </c>
      <c r="N182" s="43">
        <v>39209</v>
      </c>
      <c r="O182" s="24" t="s">
        <v>224</v>
      </c>
      <c r="P182" s="24"/>
      <c r="Q182" s="24" t="s">
        <v>288</v>
      </c>
      <c r="R182" s="201" t="s">
        <v>530</v>
      </c>
      <c r="S182" s="182">
        <v>46832</v>
      </c>
      <c r="T182" s="182">
        <v>46841</v>
      </c>
      <c r="U182" s="182">
        <v>46842</v>
      </c>
      <c r="V182" s="182">
        <v>46843</v>
      </c>
      <c r="W182" s="182">
        <v>46844</v>
      </c>
    </row>
    <row r="183" spans="1:24" ht="12.75">
      <c r="A183" s="24"/>
      <c r="B183" s="24"/>
      <c r="C183" s="124"/>
      <c r="D183" s="35"/>
      <c r="E183" s="143"/>
      <c r="F183" s="24"/>
      <c r="G183" s="24"/>
      <c r="H183" s="24"/>
      <c r="I183" s="24"/>
      <c r="J183" s="24"/>
      <c r="K183" s="29"/>
      <c r="L183" s="143"/>
      <c r="M183" s="63"/>
      <c r="N183" s="29"/>
      <c r="O183" s="24" t="s">
        <v>242</v>
      </c>
      <c r="P183" s="24"/>
      <c r="R183" s="180"/>
      <c r="S183" s="182">
        <v>46832</v>
      </c>
      <c r="T183" s="182">
        <v>46845</v>
      </c>
      <c r="U183" s="182">
        <v>46846</v>
      </c>
      <c r="V183" s="182">
        <v>46847</v>
      </c>
      <c r="W183" s="182">
        <v>46848</v>
      </c>
      <c r="X183" s="182">
        <v>46849</v>
      </c>
    </row>
    <row r="184" spans="1:21" ht="12.75">
      <c r="A184" s="24"/>
      <c r="B184" s="24"/>
      <c r="C184" s="124"/>
      <c r="D184" s="35"/>
      <c r="E184" s="143"/>
      <c r="F184" s="24"/>
      <c r="G184" s="24"/>
      <c r="H184" s="24"/>
      <c r="I184" s="24"/>
      <c r="J184" s="24"/>
      <c r="K184" s="29"/>
      <c r="L184" s="143"/>
      <c r="M184" s="63"/>
      <c r="N184" s="29"/>
      <c r="O184" s="24"/>
      <c r="P184" s="24"/>
      <c r="R184" s="180"/>
      <c r="S184" s="182">
        <v>46832</v>
      </c>
      <c r="T184" s="182">
        <v>46850</v>
      </c>
      <c r="U184" s="182">
        <v>46851</v>
      </c>
    </row>
    <row r="185" spans="1:33" s="21" customFormat="1" ht="12.75">
      <c r="A185" s="191" t="s">
        <v>542</v>
      </c>
      <c r="B185" s="24"/>
      <c r="C185" s="124">
        <v>230</v>
      </c>
      <c r="D185" s="35"/>
      <c r="E185" s="143">
        <v>239</v>
      </c>
      <c r="F185" s="24">
        <v>242</v>
      </c>
      <c r="G185" s="24" t="s">
        <v>31</v>
      </c>
      <c r="H185" s="24"/>
      <c r="I185" s="24"/>
      <c r="J185" s="24">
        <v>236</v>
      </c>
      <c r="K185" s="29" t="s">
        <v>32</v>
      </c>
      <c r="L185" s="143">
        <f>IF(G185="",3,(F185-J185)/2)</f>
        <v>3</v>
      </c>
      <c r="M185" s="63" t="s">
        <v>328</v>
      </c>
      <c r="N185" s="43"/>
      <c r="O185" s="191" t="s">
        <v>541</v>
      </c>
      <c r="P185" s="24"/>
      <c r="R185" s="180" t="s">
        <v>268</v>
      </c>
      <c r="S185" s="179">
        <v>47849</v>
      </c>
      <c r="T185" s="179">
        <v>47464</v>
      </c>
      <c r="U185" s="179">
        <v>47469</v>
      </c>
      <c r="V185" s="179"/>
      <c r="W185" s="179"/>
      <c r="X185" s="179"/>
      <c r="Y185" s="179"/>
      <c r="Z185" s="179"/>
      <c r="AA185" s="179"/>
      <c r="AB185" s="179"/>
      <c r="AC185" s="179"/>
      <c r="AD185" s="179"/>
      <c r="AE185" s="179"/>
      <c r="AF185" s="179"/>
      <c r="AG185" s="179"/>
    </row>
    <row r="186" spans="1:18" ht="12.75">
      <c r="A186" s="24"/>
      <c r="B186" s="24"/>
      <c r="C186" s="124"/>
      <c r="D186" s="35"/>
      <c r="E186" s="143"/>
      <c r="F186" s="24"/>
      <c r="G186" s="24"/>
      <c r="H186" s="24"/>
      <c r="I186" s="24"/>
      <c r="J186" s="24"/>
      <c r="K186" s="29"/>
      <c r="L186" s="143"/>
      <c r="M186" s="63"/>
      <c r="N186" s="29"/>
      <c r="O186" s="24"/>
      <c r="P186" s="24"/>
      <c r="R186" s="180"/>
    </row>
    <row r="187" spans="1:33" s="21" customFormat="1" ht="12" customHeight="1">
      <c r="A187" s="191" t="s">
        <v>543</v>
      </c>
      <c r="B187" s="24"/>
      <c r="C187" s="124">
        <v>230</v>
      </c>
      <c r="D187" s="35"/>
      <c r="E187" s="143">
        <v>239</v>
      </c>
      <c r="F187" s="24">
        <v>242</v>
      </c>
      <c r="G187" s="24" t="s">
        <v>31</v>
      </c>
      <c r="H187" s="24"/>
      <c r="I187" s="24"/>
      <c r="J187" s="24">
        <v>236</v>
      </c>
      <c r="K187" s="29" t="s">
        <v>32</v>
      </c>
      <c r="L187" s="143">
        <f>IF(G187="",3,(F187-J187)/2)</f>
        <v>3</v>
      </c>
      <c r="M187" s="63" t="s">
        <v>328</v>
      </c>
      <c r="N187" s="43"/>
      <c r="O187" s="191" t="s">
        <v>541</v>
      </c>
      <c r="P187" s="24"/>
      <c r="R187" s="180" t="s">
        <v>267</v>
      </c>
      <c r="S187" s="179">
        <v>47849</v>
      </c>
      <c r="T187" s="179">
        <v>47452</v>
      </c>
      <c r="U187" s="179">
        <v>47455</v>
      </c>
      <c r="V187" s="179"/>
      <c r="W187" s="179"/>
      <c r="X187" s="179"/>
      <c r="Y187" s="179"/>
      <c r="Z187" s="179"/>
      <c r="AA187" s="179"/>
      <c r="AB187" s="179"/>
      <c r="AC187" s="179"/>
      <c r="AD187" s="179"/>
      <c r="AE187" s="179"/>
      <c r="AF187" s="179"/>
      <c r="AG187" s="179"/>
    </row>
    <row r="188" spans="1:33" s="21" customFormat="1" ht="12.75">
      <c r="A188" s="24"/>
      <c r="B188" s="24"/>
      <c r="C188" s="124"/>
      <c r="D188" s="35"/>
      <c r="E188" s="143"/>
      <c r="F188" s="24"/>
      <c r="G188" s="24"/>
      <c r="H188" s="24"/>
      <c r="I188" s="24"/>
      <c r="J188" s="24"/>
      <c r="K188" s="29"/>
      <c r="L188" s="143"/>
      <c r="M188" s="63"/>
      <c r="N188" s="43"/>
      <c r="O188" s="24"/>
      <c r="P188" s="24"/>
      <c r="R188" s="180"/>
      <c r="S188" s="179"/>
      <c r="U188" s="179"/>
      <c r="V188" s="179"/>
      <c r="W188" s="179"/>
      <c r="X188" s="179"/>
      <c r="Y188" s="179"/>
      <c r="Z188" s="179"/>
      <c r="AA188" s="179"/>
      <c r="AB188" s="179"/>
      <c r="AC188" s="179"/>
      <c r="AD188" s="179"/>
      <c r="AE188" s="179"/>
      <c r="AF188" s="179"/>
      <c r="AG188" s="179"/>
    </row>
    <row r="189" spans="1:33" s="24" customFormat="1" ht="12.75">
      <c r="A189" s="191" t="s">
        <v>544</v>
      </c>
      <c r="C189" s="124">
        <v>230</v>
      </c>
      <c r="D189" s="36"/>
      <c r="E189" s="143">
        <v>239</v>
      </c>
      <c r="F189" s="24">
        <v>242</v>
      </c>
      <c r="G189" s="24" t="s">
        <v>31</v>
      </c>
      <c r="J189" s="24">
        <v>236</v>
      </c>
      <c r="K189" s="29" t="s">
        <v>32</v>
      </c>
      <c r="L189" s="143">
        <f>IF(G189="",3,(F189-J189)/2)</f>
        <v>3</v>
      </c>
      <c r="M189" s="63" t="s">
        <v>328</v>
      </c>
      <c r="N189" s="43"/>
      <c r="O189" s="191" t="s">
        <v>541</v>
      </c>
      <c r="Q189"/>
      <c r="R189" s="180" t="s">
        <v>430</v>
      </c>
      <c r="S189" s="180">
        <v>47849</v>
      </c>
      <c r="T189" s="180">
        <v>47458</v>
      </c>
      <c r="V189" s="180"/>
      <c r="W189" s="180"/>
      <c r="X189" s="180"/>
      <c r="Y189" s="180"/>
      <c r="Z189" s="180"/>
      <c r="AA189" s="180"/>
      <c r="AB189" s="180"/>
      <c r="AC189" s="180"/>
      <c r="AD189" s="180"/>
      <c r="AE189" s="180"/>
      <c r="AF189" s="180"/>
      <c r="AG189" s="180"/>
    </row>
    <row r="190" spans="3:33" s="24" customFormat="1" ht="12.75">
      <c r="C190" s="124"/>
      <c r="D190" s="36"/>
      <c r="E190" s="143"/>
      <c r="F190" s="21"/>
      <c r="G190" s="21"/>
      <c r="H190" s="21"/>
      <c r="I190" s="21"/>
      <c r="J190" s="21"/>
      <c r="K190" s="26"/>
      <c r="L190" s="143"/>
      <c r="M190" s="63"/>
      <c r="N190" s="42"/>
      <c r="O190" s="21"/>
      <c r="P190" s="21"/>
      <c r="Q190"/>
      <c r="R190" s="180"/>
      <c r="S190" s="180">
        <v>47849</v>
      </c>
      <c r="T190" s="180">
        <v>47461</v>
      </c>
      <c r="U190" s="180"/>
      <c r="V190" s="180"/>
      <c r="W190" s="180"/>
      <c r="X190" s="180"/>
      <c r="Y190" s="180"/>
      <c r="Z190" s="180"/>
      <c r="AA190" s="180"/>
      <c r="AB190" s="180"/>
      <c r="AC190" s="180"/>
      <c r="AD190" s="180"/>
      <c r="AE190" s="180"/>
      <c r="AF190" s="180"/>
      <c r="AG190" s="180"/>
    </row>
    <row r="191" spans="1:20" ht="12.75">
      <c r="A191" s="191" t="s">
        <v>548</v>
      </c>
      <c r="B191" s="24"/>
      <c r="C191" s="124">
        <v>230</v>
      </c>
      <c r="D191" s="35"/>
      <c r="E191" s="143">
        <v>239.5</v>
      </c>
      <c r="F191" s="24">
        <v>242</v>
      </c>
      <c r="G191" s="24" t="s">
        <v>31</v>
      </c>
      <c r="H191" s="24"/>
      <c r="I191" s="24"/>
      <c r="J191" s="24">
        <v>237</v>
      </c>
      <c r="K191" s="29" t="s">
        <v>32</v>
      </c>
      <c r="L191" s="143">
        <f>IF(G191="",3,(F191-J191)/2)</f>
        <v>2.5</v>
      </c>
      <c r="M191" s="63" t="s">
        <v>328</v>
      </c>
      <c r="N191" s="43">
        <v>41621</v>
      </c>
      <c r="O191" s="24" t="s">
        <v>314</v>
      </c>
      <c r="P191" s="24"/>
      <c r="R191" s="180" t="s">
        <v>538</v>
      </c>
      <c r="S191" s="182">
        <v>47971</v>
      </c>
      <c r="T191" s="182">
        <v>47975</v>
      </c>
    </row>
    <row r="192" spans="1:18" ht="12.75">
      <c r="A192" s="24"/>
      <c r="B192" s="24"/>
      <c r="C192" s="124"/>
      <c r="D192" s="35"/>
      <c r="E192" s="143"/>
      <c r="F192" s="24"/>
      <c r="G192" s="24"/>
      <c r="H192" s="24"/>
      <c r="I192" s="24"/>
      <c r="J192" s="24"/>
      <c r="K192" s="29"/>
      <c r="L192" s="143"/>
      <c r="M192" s="63"/>
      <c r="N192" s="43"/>
      <c r="O192" s="24"/>
      <c r="P192" s="24"/>
      <c r="R192" s="180"/>
    </row>
    <row r="193" spans="1:33" s="21" customFormat="1" ht="12.75">
      <c r="A193" s="184" t="s">
        <v>438</v>
      </c>
      <c r="B193" s="24"/>
      <c r="C193" s="124">
        <v>230</v>
      </c>
      <c r="D193" s="35"/>
      <c r="E193" s="143">
        <v>238</v>
      </c>
      <c r="F193" s="24">
        <v>242</v>
      </c>
      <c r="G193" s="24" t="s">
        <v>31</v>
      </c>
      <c r="H193" s="24"/>
      <c r="I193" s="24"/>
      <c r="J193" s="24">
        <v>234</v>
      </c>
      <c r="K193" s="29" t="s">
        <v>32</v>
      </c>
      <c r="L193" s="143">
        <f>IF(G193="",3,(F193-J193)/2)</f>
        <v>4</v>
      </c>
      <c r="M193" s="63" t="s">
        <v>328</v>
      </c>
      <c r="N193" s="43">
        <v>41987</v>
      </c>
      <c r="O193" s="24"/>
      <c r="P193" s="24"/>
      <c r="Q193" s="13" t="s">
        <v>302</v>
      </c>
      <c r="R193" s="206" t="s">
        <v>438</v>
      </c>
      <c r="S193" s="179">
        <v>43950</v>
      </c>
      <c r="T193" s="179">
        <v>43953</v>
      </c>
      <c r="V193" s="179"/>
      <c r="W193" s="179"/>
      <c r="X193" s="179"/>
      <c r="Y193" s="179"/>
      <c r="Z193" s="179"/>
      <c r="AA193" s="179"/>
      <c r="AB193" s="179"/>
      <c r="AC193" s="179"/>
      <c r="AD193" s="179"/>
      <c r="AE193" s="179"/>
      <c r="AF193" s="179"/>
      <c r="AG193" s="179"/>
    </row>
    <row r="194" spans="3:33" s="21" customFormat="1" ht="12.75">
      <c r="C194" s="123"/>
      <c r="D194" s="36"/>
      <c r="E194" s="143"/>
      <c r="K194" s="26"/>
      <c r="L194" s="143"/>
      <c r="M194" s="63"/>
      <c r="N194" s="26"/>
      <c r="R194" s="179"/>
      <c r="S194" s="179">
        <v>43950</v>
      </c>
      <c r="T194" s="179">
        <v>43956</v>
      </c>
      <c r="U194" s="179"/>
      <c r="V194" s="179"/>
      <c r="W194" s="179"/>
      <c r="X194" s="179"/>
      <c r="Y194" s="179"/>
      <c r="Z194" s="179"/>
      <c r="AA194" s="179"/>
      <c r="AB194" s="179"/>
      <c r="AC194" s="179"/>
      <c r="AD194" s="179"/>
      <c r="AE194" s="179"/>
      <c r="AF194" s="179"/>
      <c r="AG194" s="179"/>
    </row>
    <row r="195" spans="1:18" ht="12.75">
      <c r="A195" s="24"/>
      <c r="B195" s="24"/>
      <c r="C195" s="124"/>
      <c r="D195" s="35"/>
      <c r="E195" s="143"/>
      <c r="F195" s="24"/>
      <c r="G195" s="24"/>
      <c r="H195" s="24"/>
      <c r="I195" s="24"/>
      <c r="J195" s="24"/>
      <c r="K195" s="29"/>
      <c r="L195" s="143"/>
      <c r="M195" s="63"/>
      <c r="N195" s="43"/>
      <c r="O195" s="24"/>
      <c r="P195" s="24"/>
      <c r="R195" s="180"/>
    </row>
    <row r="196" spans="1:29" ht="12.75">
      <c r="A196" s="24" t="s">
        <v>190</v>
      </c>
      <c r="B196" s="24"/>
      <c r="C196" s="124">
        <v>230</v>
      </c>
      <c r="D196" s="35"/>
      <c r="E196" s="143"/>
      <c r="F196" s="24">
        <v>239</v>
      </c>
      <c r="G196" s="24"/>
      <c r="H196" s="24">
        <v>239</v>
      </c>
      <c r="I196" s="24"/>
      <c r="J196" s="24">
        <v>239</v>
      </c>
      <c r="K196" s="29"/>
      <c r="L196" s="143">
        <v>3</v>
      </c>
      <c r="M196" s="63" t="s">
        <v>363</v>
      </c>
      <c r="N196" s="43">
        <v>42109</v>
      </c>
      <c r="O196" s="21" t="s">
        <v>401</v>
      </c>
      <c r="P196" s="21"/>
      <c r="Q196" s="52" t="s">
        <v>294</v>
      </c>
      <c r="R196" s="180" t="s">
        <v>190</v>
      </c>
      <c r="S196" s="182">
        <v>46169</v>
      </c>
      <c r="T196" s="182">
        <v>46180</v>
      </c>
      <c r="U196" s="182">
        <v>46181</v>
      </c>
      <c r="V196" s="182">
        <v>46182</v>
      </c>
      <c r="W196" s="182">
        <v>46183</v>
      </c>
      <c r="X196" s="182">
        <v>46184</v>
      </c>
      <c r="Y196" s="182">
        <v>46185</v>
      </c>
      <c r="Z196" s="182">
        <v>46186</v>
      </c>
      <c r="AA196" s="182">
        <v>46187</v>
      </c>
      <c r="AB196" s="182">
        <v>46188</v>
      </c>
      <c r="AC196" s="182">
        <v>46189</v>
      </c>
    </row>
    <row r="197" spans="1:18" ht="12.75">
      <c r="A197" s="24"/>
      <c r="B197" s="24"/>
      <c r="C197" s="124"/>
      <c r="D197" s="35"/>
      <c r="E197" s="143"/>
      <c r="F197" s="24"/>
      <c r="G197" s="24"/>
      <c r="H197" s="24"/>
      <c r="I197" s="24"/>
      <c r="J197" s="24"/>
      <c r="K197" s="29"/>
      <c r="L197" s="143"/>
      <c r="M197" s="63"/>
      <c r="N197" s="43"/>
      <c r="O197" s="21" t="s">
        <v>294</v>
      </c>
      <c r="P197" s="21"/>
      <c r="Q197" s="29"/>
      <c r="R197" s="180"/>
    </row>
    <row r="198" spans="1:18" ht="12.75">
      <c r="A198" s="24"/>
      <c r="B198" s="24"/>
      <c r="C198" s="124"/>
      <c r="D198" s="35"/>
      <c r="E198" s="143"/>
      <c r="F198" s="24"/>
      <c r="G198" s="24"/>
      <c r="H198" s="24"/>
      <c r="I198" s="24"/>
      <c r="J198" s="24"/>
      <c r="K198" s="29"/>
      <c r="L198" s="143"/>
      <c r="M198" s="63"/>
      <c r="N198" s="43"/>
      <c r="O198" s="24"/>
      <c r="P198" s="24"/>
      <c r="R198" s="180"/>
    </row>
    <row r="199" spans="1:20" ht="15">
      <c r="A199" s="24" t="s">
        <v>249</v>
      </c>
      <c r="B199" s="24"/>
      <c r="C199" s="124">
        <v>230</v>
      </c>
      <c r="D199" s="35"/>
      <c r="E199" s="143">
        <v>241</v>
      </c>
      <c r="F199" s="24">
        <v>242</v>
      </c>
      <c r="G199" s="24" t="s">
        <v>31</v>
      </c>
      <c r="H199" s="24"/>
      <c r="I199" s="24"/>
      <c r="J199" s="24">
        <v>237</v>
      </c>
      <c r="K199" s="29" t="s">
        <v>32</v>
      </c>
      <c r="L199" s="143">
        <f>IF(G199="",3,(F199-J199)/2)</f>
        <v>2.5</v>
      </c>
      <c r="M199" s="63" t="s">
        <v>328</v>
      </c>
      <c r="N199" s="189">
        <v>44155</v>
      </c>
      <c r="O199" s="24"/>
      <c r="P199" s="24"/>
      <c r="R199" s="180" t="s">
        <v>249</v>
      </c>
      <c r="S199" s="182">
        <v>47814</v>
      </c>
      <c r="T199" s="182">
        <v>47897</v>
      </c>
    </row>
    <row r="200" spans="1:18" ht="12.75">
      <c r="A200" s="24"/>
      <c r="B200" s="24"/>
      <c r="C200" s="124"/>
      <c r="D200" s="35"/>
      <c r="E200" s="143"/>
      <c r="F200" s="24"/>
      <c r="G200" s="24"/>
      <c r="H200" s="24"/>
      <c r="I200" s="24"/>
      <c r="J200" s="24"/>
      <c r="K200" s="29"/>
      <c r="L200" s="143"/>
      <c r="M200" s="63"/>
      <c r="N200" s="29"/>
      <c r="O200" s="21"/>
      <c r="P200" s="21"/>
      <c r="R200" s="180"/>
    </row>
    <row r="201" spans="1:33" s="24" customFormat="1" ht="12.75">
      <c r="A201" s="191" t="s">
        <v>545</v>
      </c>
      <c r="C201" s="124">
        <v>230</v>
      </c>
      <c r="D201" s="35"/>
      <c r="E201" s="143">
        <v>240</v>
      </c>
      <c r="F201" s="24">
        <v>242</v>
      </c>
      <c r="G201" s="51" t="s">
        <v>31</v>
      </c>
      <c r="J201" s="24">
        <v>235</v>
      </c>
      <c r="K201" s="151" t="s">
        <v>32</v>
      </c>
      <c r="L201" s="143">
        <v>2</v>
      </c>
      <c r="M201" s="63" t="s">
        <v>328</v>
      </c>
      <c r="N201" s="44">
        <v>44032</v>
      </c>
      <c r="R201" s="180" t="s">
        <v>453</v>
      </c>
      <c r="S201" s="180">
        <v>47600</v>
      </c>
      <c r="T201" s="180">
        <v>47603</v>
      </c>
      <c r="U201" s="180">
        <v>47602</v>
      </c>
      <c r="V201" s="180">
        <v>47601</v>
      </c>
      <c r="W201" s="180"/>
      <c r="X201" s="180"/>
      <c r="Y201" s="180"/>
      <c r="Z201" s="180"/>
      <c r="AA201" s="180"/>
      <c r="AB201" s="180"/>
      <c r="AC201" s="180"/>
      <c r="AD201" s="180"/>
      <c r="AE201" s="180"/>
      <c r="AF201" s="180"/>
      <c r="AG201" s="180"/>
    </row>
    <row r="202" spans="3:33" s="24" customFormat="1" ht="12.75">
      <c r="C202" s="124"/>
      <c r="D202" s="35"/>
      <c r="E202" s="143"/>
      <c r="K202" s="29"/>
      <c r="L202" s="143"/>
      <c r="M202" s="63"/>
      <c r="N202" s="44"/>
      <c r="R202" s="180"/>
      <c r="S202" s="180">
        <v>47600</v>
      </c>
      <c r="T202" s="180">
        <v>47607</v>
      </c>
      <c r="U202" s="180">
        <v>47606</v>
      </c>
      <c r="V202" s="180" t="s">
        <v>539</v>
      </c>
      <c r="W202" s="180"/>
      <c r="X202" s="180"/>
      <c r="Y202" s="180"/>
      <c r="Z202" s="180"/>
      <c r="AA202" s="180"/>
      <c r="AB202" s="180"/>
      <c r="AC202" s="180"/>
      <c r="AD202" s="180"/>
      <c r="AE202" s="180"/>
      <c r="AF202" s="180"/>
      <c r="AG202" s="180"/>
    </row>
    <row r="203" spans="1:33" s="21" customFormat="1" ht="12.75">
      <c r="A203" s="24" t="s">
        <v>191</v>
      </c>
      <c r="B203" s="24"/>
      <c r="C203" s="124">
        <v>230</v>
      </c>
      <c r="D203" s="35"/>
      <c r="E203" s="143"/>
      <c r="F203" s="24">
        <v>241</v>
      </c>
      <c r="G203" s="24"/>
      <c r="H203" s="24">
        <v>238</v>
      </c>
      <c r="I203" s="24"/>
      <c r="J203" s="24">
        <v>236</v>
      </c>
      <c r="K203" s="29"/>
      <c r="L203" s="143">
        <v>3</v>
      </c>
      <c r="M203" s="63" t="s">
        <v>364</v>
      </c>
      <c r="N203" s="43">
        <v>39209</v>
      </c>
      <c r="O203" s="24" t="s">
        <v>225</v>
      </c>
      <c r="P203" s="24"/>
      <c r="R203" s="180" t="s">
        <v>191</v>
      </c>
      <c r="S203" s="179">
        <v>47031</v>
      </c>
      <c r="T203" s="179">
        <v>47104</v>
      </c>
      <c r="U203" s="179">
        <v>47105</v>
      </c>
      <c r="V203" s="179">
        <v>47106</v>
      </c>
      <c r="W203" s="179">
        <v>47107</v>
      </c>
      <c r="X203" s="179">
        <v>47108</v>
      </c>
      <c r="Y203" s="179"/>
      <c r="Z203" s="179"/>
      <c r="AA203" s="179"/>
      <c r="AB203" s="179"/>
      <c r="AC203" s="179"/>
      <c r="AD203" s="179"/>
      <c r="AE203" s="179"/>
      <c r="AF203" s="179"/>
      <c r="AG203" s="179"/>
    </row>
    <row r="204" spans="1:33" s="21" customFormat="1" ht="12.75">
      <c r="A204" s="24"/>
      <c r="B204" s="24"/>
      <c r="C204" s="124"/>
      <c r="D204" s="35"/>
      <c r="E204" s="143"/>
      <c r="F204" s="24"/>
      <c r="G204" s="24"/>
      <c r="H204" s="24"/>
      <c r="I204" s="24"/>
      <c r="J204" s="24"/>
      <c r="K204" s="29"/>
      <c r="L204" s="143"/>
      <c r="M204" s="63"/>
      <c r="N204" s="43"/>
      <c r="O204" s="24"/>
      <c r="P204" s="24"/>
      <c r="R204" s="180"/>
      <c r="S204" s="179"/>
      <c r="T204" s="179"/>
      <c r="U204" s="179"/>
      <c r="V204" s="179"/>
      <c r="W204" s="179"/>
      <c r="X204" s="179"/>
      <c r="Y204" s="179"/>
      <c r="Z204" s="179"/>
      <c r="AA204" s="179"/>
      <c r="AB204" s="179"/>
      <c r="AC204" s="179"/>
      <c r="AD204" s="179"/>
      <c r="AE204" s="179"/>
      <c r="AF204" s="179"/>
      <c r="AG204" s="179"/>
    </row>
    <row r="205" spans="1:33" s="21" customFormat="1" ht="12.75">
      <c r="A205" s="24" t="s">
        <v>230</v>
      </c>
      <c r="B205" s="24"/>
      <c r="C205" s="124">
        <v>230</v>
      </c>
      <c r="D205" s="35"/>
      <c r="E205" s="143">
        <v>239.5</v>
      </c>
      <c r="F205" s="24">
        <v>242</v>
      </c>
      <c r="G205" s="24" t="s">
        <v>31</v>
      </c>
      <c r="H205" s="24"/>
      <c r="I205" s="24"/>
      <c r="J205" s="24">
        <v>237</v>
      </c>
      <c r="K205" s="29" t="s">
        <v>32</v>
      </c>
      <c r="L205" s="143">
        <f>IF(G205="",3,(F205-J205)/2)</f>
        <v>2.5</v>
      </c>
      <c r="M205" s="63" t="s">
        <v>328</v>
      </c>
      <c r="N205" s="43">
        <v>40065</v>
      </c>
      <c r="O205" s="24" t="s">
        <v>315</v>
      </c>
      <c r="P205" s="24"/>
      <c r="R205" s="180" t="s">
        <v>230</v>
      </c>
      <c r="S205" s="179">
        <v>41402</v>
      </c>
      <c r="T205" s="179">
        <v>47906</v>
      </c>
      <c r="V205" s="179"/>
      <c r="W205" s="179"/>
      <c r="X205" s="179"/>
      <c r="Y205" s="179"/>
      <c r="Z205" s="179"/>
      <c r="AA205" s="179"/>
      <c r="AB205" s="179"/>
      <c r="AC205" s="179"/>
      <c r="AD205" s="179"/>
      <c r="AE205" s="179"/>
      <c r="AF205" s="179"/>
      <c r="AG205" s="179"/>
    </row>
    <row r="206" spans="1:33" s="21" customFormat="1" ht="12.75">
      <c r="A206" s="24"/>
      <c r="B206" s="24"/>
      <c r="C206" s="124"/>
      <c r="D206" s="35"/>
      <c r="E206" s="143"/>
      <c r="F206" s="24"/>
      <c r="G206" s="24"/>
      <c r="H206" s="24"/>
      <c r="I206" s="24"/>
      <c r="J206" s="24"/>
      <c r="K206" s="29"/>
      <c r="L206" s="143"/>
      <c r="M206" s="63"/>
      <c r="N206" s="44"/>
      <c r="O206" s="24"/>
      <c r="P206" s="24"/>
      <c r="R206" s="180"/>
      <c r="S206" s="179">
        <v>41402</v>
      </c>
      <c r="T206" s="179">
        <v>47907</v>
      </c>
      <c r="U206" s="179"/>
      <c r="V206" s="179"/>
      <c r="W206" s="179"/>
      <c r="X206" s="179"/>
      <c r="Y206" s="179"/>
      <c r="Z206" s="179"/>
      <c r="AA206" s="179"/>
      <c r="AB206" s="179"/>
      <c r="AC206" s="179"/>
      <c r="AD206" s="179"/>
      <c r="AE206" s="179"/>
      <c r="AF206" s="179"/>
      <c r="AG206" s="179"/>
    </row>
    <row r="207" spans="1:33" s="21" customFormat="1" ht="12.75">
      <c r="A207" s="24"/>
      <c r="B207" s="24"/>
      <c r="C207" s="124"/>
      <c r="D207" s="35"/>
      <c r="E207" s="143"/>
      <c r="F207" s="24"/>
      <c r="G207" s="24"/>
      <c r="H207" s="24"/>
      <c r="I207" s="24"/>
      <c r="J207" s="24"/>
      <c r="K207" s="29"/>
      <c r="L207" s="143"/>
      <c r="M207" s="63"/>
      <c r="N207" s="44"/>
      <c r="O207" s="24"/>
      <c r="P207" s="24"/>
      <c r="R207" s="180"/>
      <c r="S207" s="179"/>
      <c r="T207" s="179"/>
      <c r="U207" s="179"/>
      <c r="V207" s="179"/>
      <c r="W207" s="179"/>
      <c r="X207" s="179"/>
      <c r="Y207" s="179"/>
      <c r="Z207" s="179"/>
      <c r="AA207" s="179"/>
      <c r="AB207" s="179"/>
      <c r="AC207" s="179"/>
      <c r="AD207" s="179"/>
      <c r="AE207" s="179"/>
      <c r="AF207" s="179"/>
      <c r="AG207" s="179"/>
    </row>
    <row r="208" spans="1:33" s="21" customFormat="1" ht="12.75">
      <c r="A208" s="24" t="s">
        <v>243</v>
      </c>
      <c r="B208" s="24"/>
      <c r="C208" s="124">
        <v>230</v>
      </c>
      <c r="D208" s="35"/>
      <c r="E208" s="143">
        <v>239.5</v>
      </c>
      <c r="F208" s="24">
        <v>242</v>
      </c>
      <c r="G208" s="24" t="s">
        <v>31</v>
      </c>
      <c r="H208" s="24"/>
      <c r="I208" s="24"/>
      <c r="J208" s="24">
        <v>237</v>
      </c>
      <c r="K208" s="29" t="s">
        <v>32</v>
      </c>
      <c r="L208" s="143">
        <f>IF(G208="",3,(F208-J208)/2)</f>
        <v>2.5</v>
      </c>
      <c r="M208" s="63" t="s">
        <v>328</v>
      </c>
      <c r="N208" s="43">
        <v>40065</v>
      </c>
      <c r="O208" s="24" t="s">
        <v>315</v>
      </c>
      <c r="P208" s="24"/>
      <c r="R208" s="201" t="s">
        <v>533</v>
      </c>
      <c r="S208" s="179">
        <v>41402</v>
      </c>
      <c r="T208" s="179">
        <v>47939</v>
      </c>
      <c r="U208" s="179">
        <v>47940</v>
      </c>
      <c r="V208" s="179"/>
      <c r="W208" s="179"/>
      <c r="X208" s="179"/>
      <c r="Y208" s="179"/>
      <c r="Z208" s="179"/>
      <c r="AA208" s="179"/>
      <c r="AB208" s="179"/>
      <c r="AC208" s="179"/>
      <c r="AD208" s="179"/>
      <c r="AE208" s="179"/>
      <c r="AF208" s="179"/>
      <c r="AG208" s="179"/>
    </row>
    <row r="209" spans="1:33" s="21" customFormat="1" ht="12.75">
      <c r="A209" s="24"/>
      <c r="B209" s="24"/>
      <c r="C209" s="24"/>
      <c r="D209" s="35"/>
      <c r="E209" s="143"/>
      <c r="F209" s="24"/>
      <c r="G209" s="24"/>
      <c r="H209" s="24"/>
      <c r="I209" s="24"/>
      <c r="J209" s="24"/>
      <c r="K209" s="29"/>
      <c r="L209" s="143"/>
      <c r="M209" s="63"/>
      <c r="N209" s="44"/>
      <c r="O209" s="24"/>
      <c r="P209" s="24"/>
      <c r="R209" s="180"/>
      <c r="S209" s="179"/>
      <c r="U209" s="179"/>
      <c r="V209" s="179"/>
      <c r="W209" s="179"/>
      <c r="X209" s="179"/>
      <c r="Y209" s="179"/>
      <c r="Z209" s="179"/>
      <c r="AA209" s="179"/>
      <c r="AB209" s="179"/>
      <c r="AC209" s="179"/>
      <c r="AD209" s="179"/>
      <c r="AE209" s="179"/>
      <c r="AF209" s="179"/>
      <c r="AG209" s="179"/>
    </row>
    <row r="210" spans="1:33" s="21" customFormat="1" ht="12.75">
      <c r="A210" s="13"/>
      <c r="B210" s="13"/>
      <c r="C210" s="13"/>
      <c r="D210" s="34"/>
      <c r="E210" s="149"/>
      <c r="F210" s="13"/>
      <c r="G210" s="13"/>
      <c r="H210" s="13"/>
      <c r="I210" s="13"/>
      <c r="J210" s="13"/>
      <c r="K210" s="27"/>
      <c r="L210" s="149"/>
      <c r="M210" s="64"/>
      <c r="N210" s="27"/>
      <c r="O210" s="13"/>
      <c r="P210" s="13"/>
      <c r="R210" s="183"/>
      <c r="S210" s="179"/>
      <c r="T210" s="179"/>
      <c r="U210" s="179"/>
      <c r="V210" s="179"/>
      <c r="W210" s="179"/>
      <c r="X210" s="179"/>
      <c r="Y210" s="179"/>
      <c r="Z210" s="179"/>
      <c r="AA210" s="179"/>
      <c r="AB210" s="179"/>
      <c r="AC210" s="179"/>
      <c r="AD210" s="179"/>
      <c r="AE210" s="179"/>
      <c r="AF210" s="179"/>
      <c r="AG210" s="179"/>
    </row>
    <row r="211" spans="1:33" s="24" customFormat="1" ht="12.75">
      <c r="A211" s="21" t="s">
        <v>342</v>
      </c>
      <c r="B211" s="21"/>
      <c r="C211" s="96">
        <v>500</v>
      </c>
      <c r="D211" s="36"/>
      <c r="E211" s="143">
        <v>540</v>
      </c>
      <c r="F211" s="21">
        <v>540</v>
      </c>
      <c r="G211" s="21"/>
      <c r="H211" s="21">
        <v>540</v>
      </c>
      <c r="I211" s="21"/>
      <c r="J211" s="21">
        <v>540</v>
      </c>
      <c r="K211" s="26"/>
      <c r="L211" s="143">
        <v>3</v>
      </c>
      <c r="M211" s="63" t="s">
        <v>341</v>
      </c>
      <c r="N211" s="42">
        <v>30742</v>
      </c>
      <c r="O211" s="21" t="s">
        <v>197</v>
      </c>
      <c r="P211" s="21"/>
      <c r="Q211" s="21"/>
      <c r="R211" s="179" t="s">
        <v>342</v>
      </c>
      <c r="S211" s="180">
        <v>40061</v>
      </c>
      <c r="T211" s="180">
        <v>40063</v>
      </c>
      <c r="U211" s="180"/>
      <c r="V211" s="180"/>
      <c r="W211" s="180"/>
      <c r="X211" s="180"/>
      <c r="Y211" s="180"/>
      <c r="Z211" s="180"/>
      <c r="AA211" s="180"/>
      <c r="AB211" s="180"/>
      <c r="AC211" s="180"/>
      <c r="AD211" s="180"/>
      <c r="AE211" s="180"/>
      <c r="AF211" s="180"/>
      <c r="AG211" s="180"/>
    </row>
    <row r="212" spans="1:33" s="24" customFormat="1" ht="12.75">
      <c r="A212" s="21"/>
      <c r="B212" s="21"/>
      <c r="C212" s="96"/>
      <c r="D212" s="36"/>
      <c r="E212" s="143"/>
      <c r="F212" s="21"/>
      <c r="G212" s="21"/>
      <c r="H212" s="21"/>
      <c r="I212" s="21"/>
      <c r="J212" s="21"/>
      <c r="K212" s="26"/>
      <c r="L212" s="143"/>
      <c r="M212" s="63"/>
      <c r="N212" s="42"/>
      <c r="O212" s="21"/>
      <c r="P212" s="21"/>
      <c r="Q212" s="21"/>
      <c r="R212" s="179"/>
      <c r="S212" s="180"/>
      <c r="T212" s="180"/>
      <c r="U212" s="180"/>
      <c r="V212" s="180"/>
      <c r="W212" s="180"/>
      <c r="X212" s="180"/>
      <c r="Y212" s="180"/>
      <c r="Z212" s="180"/>
      <c r="AA212" s="180"/>
      <c r="AB212" s="180"/>
      <c r="AC212" s="180"/>
      <c r="AD212" s="180"/>
      <c r="AE212" s="180"/>
      <c r="AF212" s="180"/>
      <c r="AG212" s="180"/>
    </row>
    <row r="213" spans="3:33" s="21" customFormat="1" ht="12.75">
      <c r="C213" s="96"/>
      <c r="D213" s="36"/>
      <c r="E213" s="143"/>
      <c r="K213" s="26"/>
      <c r="L213" s="143"/>
      <c r="M213" s="63"/>
      <c r="N213" s="26"/>
      <c r="R213" s="179"/>
      <c r="S213" s="179"/>
      <c r="T213" s="179"/>
      <c r="U213" s="179"/>
      <c r="V213" s="179"/>
      <c r="W213" s="179"/>
      <c r="X213" s="179"/>
      <c r="Y213" s="179"/>
      <c r="Z213" s="179"/>
      <c r="AA213" s="179"/>
      <c r="AB213" s="179"/>
      <c r="AC213" s="179"/>
      <c r="AD213" s="179"/>
      <c r="AE213" s="179"/>
      <c r="AF213" s="179"/>
      <c r="AG213" s="179"/>
    </row>
    <row r="214" spans="1:33" s="24" customFormat="1" ht="12.75">
      <c r="A214" s="24" t="s">
        <v>266</v>
      </c>
      <c r="C214" s="122">
        <v>500</v>
      </c>
      <c r="D214" s="35"/>
      <c r="E214" s="143">
        <v>542</v>
      </c>
      <c r="F214" s="24">
        <v>545</v>
      </c>
      <c r="G214" s="24" t="s">
        <v>31</v>
      </c>
      <c r="J214" s="24">
        <v>538</v>
      </c>
      <c r="K214" s="29" t="s">
        <v>32</v>
      </c>
      <c r="L214" s="143">
        <f>IF(G214="",3,(F214-J214)/2)</f>
        <v>3.5</v>
      </c>
      <c r="M214" s="63" t="s">
        <v>339</v>
      </c>
      <c r="N214" s="43">
        <v>41621</v>
      </c>
      <c r="R214" s="180" t="s">
        <v>266</v>
      </c>
      <c r="S214" s="180">
        <v>40723</v>
      </c>
      <c r="T214" s="180">
        <v>47639</v>
      </c>
      <c r="U214" s="180">
        <v>47640</v>
      </c>
      <c r="V214" s="180">
        <v>47641</v>
      </c>
      <c r="W214" s="180"/>
      <c r="X214" s="180"/>
      <c r="Y214" s="180"/>
      <c r="Z214" s="180"/>
      <c r="AA214" s="180"/>
      <c r="AB214" s="180"/>
      <c r="AC214" s="180"/>
      <c r="AD214" s="180"/>
      <c r="AE214" s="180"/>
      <c r="AF214" s="180"/>
      <c r="AG214" s="180"/>
    </row>
    <row r="215" spans="1:33" s="24" customFormat="1" ht="12.75">
      <c r="A215" s="30"/>
      <c r="B215" s="30"/>
      <c r="C215" s="126"/>
      <c r="D215" s="37"/>
      <c r="E215" s="143"/>
      <c r="F215" s="30"/>
      <c r="G215" s="30"/>
      <c r="H215" s="30"/>
      <c r="I215" s="30"/>
      <c r="J215" s="30"/>
      <c r="K215" s="38"/>
      <c r="L215" s="143"/>
      <c r="M215" s="63"/>
      <c r="N215" s="45"/>
      <c r="O215" s="30"/>
      <c r="P215" s="30"/>
      <c r="Q215" s="30"/>
      <c r="R215" s="181"/>
      <c r="S215" s="180"/>
      <c r="T215" s="180"/>
      <c r="U215" s="180"/>
      <c r="V215" s="180"/>
      <c r="W215" s="180"/>
      <c r="X215" s="180"/>
      <c r="Y215" s="180"/>
      <c r="Z215" s="180"/>
      <c r="AA215" s="180"/>
      <c r="AB215" s="180"/>
      <c r="AC215" s="180"/>
      <c r="AD215" s="180"/>
      <c r="AE215" s="180"/>
      <c r="AF215" s="180"/>
      <c r="AG215" s="180"/>
    </row>
    <row r="216" spans="1:33" s="24" customFormat="1" ht="12.75">
      <c r="A216" s="30"/>
      <c r="B216" s="30"/>
      <c r="C216" s="126"/>
      <c r="D216" s="37"/>
      <c r="E216" s="143"/>
      <c r="F216" s="30"/>
      <c r="G216" s="30"/>
      <c r="H216" s="30"/>
      <c r="I216" s="30"/>
      <c r="J216" s="30"/>
      <c r="K216" s="38"/>
      <c r="L216" s="143"/>
      <c r="M216" s="63"/>
      <c r="N216" s="45"/>
      <c r="O216" s="30"/>
      <c r="P216" s="30"/>
      <c r="Q216" s="30"/>
      <c r="R216" s="181"/>
      <c r="S216" s="180"/>
      <c r="T216" s="180"/>
      <c r="U216" s="180"/>
      <c r="V216" s="180"/>
      <c r="W216" s="180"/>
      <c r="X216" s="180"/>
      <c r="Y216" s="180"/>
      <c r="Z216" s="180"/>
      <c r="AA216" s="180"/>
      <c r="AB216" s="180"/>
      <c r="AC216" s="180"/>
      <c r="AD216" s="180"/>
      <c r="AE216" s="180"/>
      <c r="AF216" s="180"/>
      <c r="AG216" s="180"/>
    </row>
    <row r="217" spans="1:33" s="21" customFormat="1" ht="12.75">
      <c r="A217" s="21" t="s">
        <v>410</v>
      </c>
      <c r="B217" s="24"/>
      <c r="C217" s="122">
        <v>500</v>
      </c>
      <c r="D217" s="35"/>
      <c r="E217" s="143">
        <v>544</v>
      </c>
      <c r="F217" s="24">
        <v>550</v>
      </c>
      <c r="G217" s="24" t="s">
        <v>31</v>
      </c>
      <c r="H217" s="24"/>
      <c r="I217" s="24"/>
      <c r="J217" s="24">
        <v>538</v>
      </c>
      <c r="K217" s="29" t="s">
        <v>32</v>
      </c>
      <c r="L217" s="143">
        <v>3.5</v>
      </c>
      <c r="M217" s="63" t="s">
        <v>338</v>
      </c>
      <c r="N217" s="43">
        <v>42430</v>
      </c>
      <c r="O217" s="24"/>
      <c r="P217" s="24"/>
      <c r="Q217" s="21" t="s">
        <v>302</v>
      </c>
      <c r="R217" s="179" t="s">
        <v>410</v>
      </c>
      <c r="S217" s="179">
        <v>40989</v>
      </c>
      <c r="T217" s="179">
        <v>43044</v>
      </c>
      <c r="U217" s="179">
        <v>43045</v>
      </c>
      <c r="V217" s="179"/>
      <c r="W217" s="179"/>
      <c r="X217" s="179"/>
      <c r="Y217" s="179"/>
      <c r="Z217" s="179"/>
      <c r="AA217" s="179"/>
      <c r="AB217" s="179"/>
      <c r="AC217" s="179"/>
      <c r="AD217" s="179"/>
      <c r="AE217" s="179"/>
      <c r="AF217" s="179"/>
      <c r="AG217" s="179"/>
    </row>
    <row r="218" spans="1:33" s="24" customFormat="1" ht="12.75">
      <c r="A218" s="21"/>
      <c r="B218" s="21"/>
      <c r="C218" s="96"/>
      <c r="D218" s="36"/>
      <c r="E218" s="143"/>
      <c r="F218" s="21"/>
      <c r="G218" s="21"/>
      <c r="H218" s="21"/>
      <c r="I218" s="21"/>
      <c r="J218" s="21"/>
      <c r="K218" s="26"/>
      <c r="L218" s="143"/>
      <c r="M218" s="63"/>
      <c r="N218" s="26"/>
      <c r="O218" s="21"/>
      <c r="P218" s="21"/>
      <c r="Q218" s="21"/>
      <c r="R218" s="179"/>
      <c r="S218" s="180"/>
      <c r="T218" s="180"/>
      <c r="U218" s="180"/>
      <c r="V218" s="180"/>
      <c r="W218" s="180"/>
      <c r="X218" s="180"/>
      <c r="Y218" s="180"/>
      <c r="Z218" s="180"/>
      <c r="AA218" s="180"/>
      <c r="AB218" s="180"/>
      <c r="AC218" s="180"/>
      <c r="AD218" s="180"/>
      <c r="AE218" s="180"/>
      <c r="AF218" s="180"/>
      <c r="AG218" s="180"/>
    </row>
    <row r="219" spans="3:33" s="30" customFormat="1" ht="12.75">
      <c r="C219" s="126"/>
      <c r="D219" s="37"/>
      <c r="E219" s="143"/>
      <c r="K219" s="38"/>
      <c r="L219" s="143"/>
      <c r="M219" s="63"/>
      <c r="N219" s="45"/>
      <c r="R219" s="181"/>
      <c r="S219" s="181"/>
      <c r="T219" s="181"/>
      <c r="U219" s="181"/>
      <c r="V219" s="181"/>
      <c r="W219" s="181"/>
      <c r="X219" s="181"/>
      <c r="Y219" s="181"/>
      <c r="Z219" s="181"/>
      <c r="AA219" s="181"/>
      <c r="AB219" s="181"/>
      <c r="AC219" s="181"/>
      <c r="AD219" s="181"/>
      <c r="AE219" s="181"/>
      <c r="AF219" s="181"/>
      <c r="AG219" s="181"/>
    </row>
    <row r="220" spans="1:33" s="21" customFormat="1" ht="12.75">
      <c r="A220" s="21" t="s">
        <v>199</v>
      </c>
      <c r="C220" s="96">
        <v>500</v>
      </c>
      <c r="D220" s="36"/>
      <c r="E220" s="143">
        <v>540</v>
      </c>
      <c r="F220" s="21">
        <v>540</v>
      </c>
      <c r="H220" s="21">
        <v>540</v>
      </c>
      <c r="J220" s="21">
        <v>540</v>
      </c>
      <c r="K220" s="26"/>
      <c r="L220" s="143">
        <v>2.5</v>
      </c>
      <c r="M220" s="63" t="s">
        <v>337</v>
      </c>
      <c r="N220" s="42">
        <v>38356</v>
      </c>
      <c r="R220" s="179" t="s">
        <v>199</v>
      </c>
      <c r="S220" s="179">
        <v>40821</v>
      </c>
      <c r="T220" s="179">
        <v>47740</v>
      </c>
      <c r="U220" s="179">
        <v>47744</v>
      </c>
      <c r="V220" s="179"/>
      <c r="W220" s="179"/>
      <c r="X220" s="179"/>
      <c r="Y220" s="179"/>
      <c r="Z220" s="179"/>
      <c r="AA220" s="179"/>
      <c r="AB220" s="179"/>
      <c r="AC220" s="179"/>
      <c r="AD220" s="179"/>
      <c r="AE220" s="179"/>
      <c r="AF220" s="179"/>
      <c r="AG220" s="179"/>
    </row>
    <row r="221" spans="3:33" s="21" customFormat="1" ht="12.75">
      <c r="C221" s="96"/>
      <c r="D221" s="36"/>
      <c r="E221" s="143"/>
      <c r="K221" s="26"/>
      <c r="L221" s="143"/>
      <c r="M221" s="63"/>
      <c r="N221" s="42"/>
      <c r="R221" s="179"/>
      <c r="S221" s="179"/>
      <c r="T221" s="179"/>
      <c r="U221" s="179"/>
      <c r="V221" s="179"/>
      <c r="W221" s="179"/>
      <c r="X221" s="179"/>
      <c r="Y221" s="179"/>
      <c r="Z221" s="179"/>
      <c r="AA221" s="179"/>
      <c r="AB221" s="179"/>
      <c r="AC221" s="179"/>
      <c r="AD221" s="179"/>
      <c r="AE221" s="179"/>
      <c r="AF221" s="179"/>
      <c r="AG221" s="179"/>
    </row>
    <row r="222" spans="3:33" s="21" customFormat="1" ht="12.75">
      <c r="C222" s="96"/>
      <c r="D222" s="36"/>
      <c r="E222" s="143"/>
      <c r="K222" s="26"/>
      <c r="L222" s="143"/>
      <c r="M222" s="63"/>
      <c r="N222" s="42"/>
      <c r="R222" s="179"/>
      <c r="S222" s="179"/>
      <c r="T222" s="179"/>
      <c r="U222" s="179"/>
      <c r="V222" s="179"/>
      <c r="W222" s="179"/>
      <c r="X222" s="179"/>
      <c r="Y222" s="179"/>
      <c r="Z222" s="179"/>
      <c r="AA222" s="179"/>
      <c r="AB222" s="179"/>
      <c r="AC222" s="179"/>
      <c r="AD222" s="179"/>
      <c r="AE222" s="179"/>
      <c r="AF222" s="179"/>
      <c r="AG222" s="179"/>
    </row>
    <row r="223" spans="1:33" s="24" customFormat="1" ht="12.75">
      <c r="A223" s="24" t="s">
        <v>217</v>
      </c>
      <c r="C223" s="122">
        <v>500</v>
      </c>
      <c r="D223" s="35"/>
      <c r="E223" s="143">
        <v>540</v>
      </c>
      <c r="F223" s="24">
        <v>545</v>
      </c>
      <c r="G223" s="24" t="s">
        <v>31</v>
      </c>
      <c r="J223" s="24">
        <v>535</v>
      </c>
      <c r="K223" s="29" t="s">
        <v>32</v>
      </c>
      <c r="L223" s="143">
        <v>3</v>
      </c>
      <c r="M223" s="63" t="s">
        <v>340</v>
      </c>
      <c r="N223" s="43">
        <v>40065</v>
      </c>
      <c r="O223" s="24" t="s">
        <v>218</v>
      </c>
      <c r="R223" s="180" t="s">
        <v>217</v>
      </c>
      <c r="S223" s="180">
        <v>40774</v>
      </c>
      <c r="T223" s="180">
        <v>47588</v>
      </c>
      <c r="U223" s="180">
        <v>47589</v>
      </c>
      <c r="V223" s="180">
        <v>47590</v>
      </c>
      <c r="W223" s="180"/>
      <c r="X223" s="180"/>
      <c r="Y223" s="180"/>
      <c r="Z223" s="180"/>
      <c r="AA223" s="180"/>
      <c r="AB223" s="180"/>
      <c r="AC223" s="180"/>
      <c r="AD223" s="180"/>
      <c r="AE223" s="180"/>
      <c r="AF223" s="180"/>
      <c r="AG223" s="180"/>
    </row>
    <row r="224" spans="3:33" s="24" customFormat="1" ht="12.75">
      <c r="C224" s="122"/>
      <c r="D224" s="35"/>
      <c r="E224" s="143"/>
      <c r="K224" s="29"/>
      <c r="L224" s="143"/>
      <c r="M224" s="63"/>
      <c r="N224" s="43"/>
      <c r="R224" s="180"/>
      <c r="S224" s="180"/>
      <c r="T224" s="180"/>
      <c r="U224" s="180"/>
      <c r="V224" s="180"/>
      <c r="W224" s="180"/>
      <c r="X224" s="180"/>
      <c r="Y224" s="180"/>
      <c r="Z224" s="180"/>
      <c r="AA224" s="180"/>
      <c r="AB224" s="180"/>
      <c r="AC224" s="180"/>
      <c r="AD224" s="180"/>
      <c r="AE224" s="180"/>
      <c r="AF224" s="180"/>
      <c r="AG224" s="180"/>
    </row>
    <row r="225" spans="3:33" s="21" customFormat="1" ht="12.75">
      <c r="C225" s="96"/>
      <c r="D225" s="36"/>
      <c r="E225" s="143"/>
      <c r="K225" s="26"/>
      <c r="L225" s="143"/>
      <c r="M225" s="63"/>
      <c r="N225" s="42"/>
      <c r="O225" s="24"/>
      <c r="P225" s="24"/>
      <c r="R225" s="179"/>
      <c r="S225" s="179"/>
      <c r="T225" s="179"/>
      <c r="U225" s="179"/>
      <c r="V225" s="179"/>
      <c r="W225" s="179"/>
      <c r="X225" s="179"/>
      <c r="Y225" s="179"/>
      <c r="Z225" s="179"/>
      <c r="AA225" s="179"/>
      <c r="AB225" s="179"/>
      <c r="AC225" s="179"/>
      <c r="AD225" s="179"/>
      <c r="AE225" s="179"/>
      <c r="AF225" s="179"/>
      <c r="AG225" s="179"/>
    </row>
    <row r="226" spans="1:33" s="24" customFormat="1" ht="12.75">
      <c r="A226" s="21" t="s">
        <v>250</v>
      </c>
      <c r="B226" s="21"/>
      <c r="C226" s="122">
        <v>500</v>
      </c>
      <c r="D226" s="35"/>
      <c r="E226" s="143">
        <v>542</v>
      </c>
      <c r="F226" s="24">
        <v>550</v>
      </c>
      <c r="G226" s="24" t="s">
        <v>31</v>
      </c>
      <c r="J226" s="24">
        <v>538</v>
      </c>
      <c r="K226" s="29" t="s">
        <v>32</v>
      </c>
      <c r="L226" s="143">
        <v>3.5</v>
      </c>
      <c r="M226" s="24" t="s">
        <v>346</v>
      </c>
      <c r="N226" s="43">
        <v>43282</v>
      </c>
      <c r="O226" s="51"/>
      <c r="R226" s="179" t="s">
        <v>250</v>
      </c>
      <c r="S226" s="180">
        <v>43123</v>
      </c>
      <c r="T226" s="180">
        <v>43111</v>
      </c>
      <c r="U226" s="180">
        <v>48516</v>
      </c>
      <c r="V226" s="180">
        <v>43119</v>
      </c>
      <c r="W226" s="180">
        <v>48518</v>
      </c>
      <c r="X226" s="180"/>
      <c r="Y226" s="180"/>
      <c r="Z226" s="180"/>
      <c r="AA226" s="180"/>
      <c r="AB226" s="180"/>
      <c r="AC226" s="180"/>
      <c r="AD226" s="180"/>
      <c r="AE226" s="180"/>
      <c r="AF226" s="180"/>
      <c r="AG226" s="180"/>
    </row>
    <row r="227" spans="1:33" s="24" customFormat="1" ht="12.75">
      <c r="A227" s="21"/>
      <c r="B227" s="21"/>
      <c r="C227" s="122"/>
      <c r="D227" s="35"/>
      <c r="E227" s="143"/>
      <c r="K227" s="29"/>
      <c r="L227" s="143"/>
      <c r="M227" s="63"/>
      <c r="N227" s="43"/>
      <c r="R227" s="179"/>
      <c r="S227" s="180"/>
      <c r="T227" s="180"/>
      <c r="U227" s="180"/>
      <c r="V227" s="180"/>
      <c r="W227" s="180"/>
      <c r="X227" s="180"/>
      <c r="Y227" s="180"/>
      <c r="Z227" s="180"/>
      <c r="AA227" s="180"/>
      <c r="AB227" s="180"/>
      <c r="AC227" s="180"/>
      <c r="AD227" s="180"/>
      <c r="AE227" s="180"/>
      <c r="AF227" s="180"/>
      <c r="AG227" s="180"/>
    </row>
  </sheetData>
  <sheetProtection/>
  <conditionalFormatting sqref="A4:Q80 A81:N81 Q81 A191:Q200 A203:Q227 R87:R111 A82:Q111 A201:R202 A112:R190">
    <cfRule type="expression" priority="6" dxfId="0" stopIfTrue="1">
      <formula>LEN($A4)=0</formula>
    </cfRule>
  </conditionalFormatting>
  <conditionalFormatting sqref="R4:R25 R27:R85 R209:R227 R191:R200 R203:R207">
    <cfRule type="expression" priority="4" dxfId="0" stopIfTrue="1">
      <formula>LEN($A4)=0</formula>
    </cfRule>
  </conditionalFormatting>
  <conditionalFormatting sqref="R86">
    <cfRule type="expression" priority="3" dxfId="0" stopIfTrue="1">
      <formula>LEN($A86)=0</formula>
    </cfRule>
  </conditionalFormatting>
  <conditionalFormatting sqref="R26">
    <cfRule type="expression" priority="2" dxfId="0" stopIfTrue="1">
      <formula>LEN($A26)=0</formula>
    </cfRule>
  </conditionalFormatting>
  <conditionalFormatting sqref="R208">
    <cfRule type="expression" priority="1" dxfId="0" stopIfTrue="1">
      <formula>LEN($A208)=0</formula>
    </cfRule>
  </conditionalFormatting>
  <printOptions gridLines="1"/>
  <pageMargins left="0.25" right="0.25" top="0.75" bottom="0.75" header="0.3" footer="0.3"/>
  <pageSetup orientation="landscape" paperSize="3" r:id="rId1"/>
  <headerFooter alignWithMargins="0">
    <oddHeader>&amp;L&amp;D&amp;C&amp;F&amp;R&amp;A</oddHeader>
    <oddFooter>&amp;CPage &amp;P</oddFooter>
  </headerFooter>
</worksheet>
</file>

<file path=xl/worksheets/sheet8.xml><?xml version="1.0" encoding="utf-8"?>
<worksheet xmlns="http://schemas.openxmlformats.org/spreadsheetml/2006/main" xmlns:r="http://schemas.openxmlformats.org/officeDocument/2006/relationships">
  <dimension ref="A1:C30"/>
  <sheetViews>
    <sheetView zoomScalePageLayoutView="0" workbookViewId="0" topLeftCell="A1">
      <selection activeCell="C3" sqref="C3"/>
    </sheetView>
  </sheetViews>
  <sheetFormatPr defaultColWidth="9.140625" defaultRowHeight="12.75"/>
  <cols>
    <col min="1" max="1" width="131.57421875" style="0" customWidth="1"/>
    <col min="2" max="2" width="9.7109375" style="62" bestFit="1" customWidth="1"/>
    <col min="3" max="3" width="11.28125" style="33" customWidth="1"/>
  </cols>
  <sheetData>
    <row r="1" spans="1:3" ht="30" customHeight="1">
      <c r="A1" s="165" t="s">
        <v>276</v>
      </c>
      <c r="B1" s="61"/>
      <c r="C1" s="60"/>
    </row>
    <row r="2" spans="1:3" s="12" customFormat="1" ht="15.75" customHeight="1">
      <c r="A2" s="57" t="s">
        <v>277</v>
      </c>
      <c r="B2" s="59" t="s">
        <v>3</v>
      </c>
      <c r="C2" s="58" t="s">
        <v>279</v>
      </c>
    </row>
    <row r="3" spans="1:3" s="12" customFormat="1" ht="12.75">
      <c r="A3" s="72" t="s">
        <v>559</v>
      </c>
      <c r="B3" s="210">
        <v>44580</v>
      </c>
      <c r="C3" s="78" t="s">
        <v>433</v>
      </c>
    </row>
    <row r="4" spans="1:3" s="12" customFormat="1" ht="178.5">
      <c r="A4" s="190" t="s">
        <v>558</v>
      </c>
      <c r="B4" s="210">
        <v>44547</v>
      </c>
      <c r="C4" s="187" t="s">
        <v>433</v>
      </c>
    </row>
    <row r="5" spans="1:3" s="12" customFormat="1" ht="51">
      <c r="A5" s="190" t="s">
        <v>458</v>
      </c>
      <c r="B5" s="210">
        <v>44201</v>
      </c>
      <c r="C5" s="187" t="s">
        <v>433</v>
      </c>
    </row>
    <row r="6" spans="1:3" ht="129" customHeight="1">
      <c r="A6" s="81" t="s">
        <v>455</v>
      </c>
      <c r="B6" s="62">
        <v>44140</v>
      </c>
      <c r="C6" t="s">
        <v>433</v>
      </c>
    </row>
    <row r="7" spans="1:3" ht="140.25">
      <c r="A7" s="81" t="s">
        <v>449</v>
      </c>
      <c r="B7" s="62">
        <v>43972</v>
      </c>
      <c r="C7" s="78" t="s">
        <v>433</v>
      </c>
    </row>
    <row r="8" spans="1:3" ht="51">
      <c r="A8" s="81" t="s">
        <v>434</v>
      </c>
      <c r="B8" s="62">
        <v>43819</v>
      </c>
      <c r="C8" s="33" t="s">
        <v>433</v>
      </c>
    </row>
    <row r="9" spans="1:3" ht="12.75">
      <c r="A9" s="72" t="s">
        <v>425</v>
      </c>
      <c r="B9" s="62">
        <v>43462</v>
      </c>
      <c r="C9" s="78" t="s">
        <v>278</v>
      </c>
    </row>
    <row r="10" spans="1:3" ht="15" customHeight="1">
      <c r="A10" s="72" t="s">
        <v>423</v>
      </c>
      <c r="B10" s="62">
        <v>43304</v>
      </c>
      <c r="C10" s="78" t="s">
        <v>278</v>
      </c>
    </row>
    <row r="11" spans="1:3" ht="12" customHeight="1">
      <c r="A11" s="81" t="s">
        <v>422</v>
      </c>
      <c r="B11" s="62">
        <v>43091</v>
      </c>
      <c r="C11" s="78" t="s">
        <v>278</v>
      </c>
    </row>
    <row r="12" spans="1:3" ht="12.75">
      <c r="A12" s="72" t="s">
        <v>418</v>
      </c>
      <c r="B12" s="62">
        <v>42727</v>
      </c>
      <c r="C12" s="78" t="s">
        <v>278</v>
      </c>
    </row>
    <row r="13" spans="1:3" ht="12.75">
      <c r="A13" s="72" t="s">
        <v>416</v>
      </c>
      <c r="B13" s="62">
        <v>42444</v>
      </c>
      <c r="C13" s="78" t="s">
        <v>278</v>
      </c>
    </row>
    <row r="14" spans="1:3" ht="12.75">
      <c r="A14" s="72" t="s">
        <v>413</v>
      </c>
      <c r="B14" s="62">
        <v>42437</v>
      </c>
      <c r="C14" s="33" t="s">
        <v>278</v>
      </c>
    </row>
    <row r="15" spans="1:3" ht="12.75">
      <c r="A15" s="72" t="s">
        <v>399</v>
      </c>
      <c r="B15" s="62">
        <v>42367</v>
      </c>
      <c r="C15" s="33" t="s">
        <v>278</v>
      </c>
    </row>
    <row r="16" spans="1:3" ht="12.75">
      <c r="A16" s="72" t="s">
        <v>409</v>
      </c>
      <c r="B16" s="62">
        <v>42132</v>
      </c>
      <c r="C16" s="33" t="s">
        <v>278</v>
      </c>
    </row>
    <row r="17" spans="1:3" ht="12.75">
      <c r="A17" s="72" t="s">
        <v>399</v>
      </c>
      <c r="B17" s="62">
        <v>41997</v>
      </c>
      <c r="C17" s="33" t="s">
        <v>278</v>
      </c>
    </row>
    <row r="18" spans="1:3" ht="12.75">
      <c r="A18" s="13" t="s">
        <v>397</v>
      </c>
      <c r="B18" s="62">
        <v>41904</v>
      </c>
      <c r="C18" s="33" t="s">
        <v>278</v>
      </c>
    </row>
    <row r="19" spans="1:3" ht="12.75">
      <c r="A19" s="72" t="s">
        <v>398</v>
      </c>
      <c r="B19" s="62">
        <v>41886</v>
      </c>
      <c r="C19" s="33" t="s">
        <v>278</v>
      </c>
    </row>
    <row r="20" spans="1:3" ht="12.75">
      <c r="A20" t="s">
        <v>369</v>
      </c>
      <c r="B20" s="62">
        <v>41758</v>
      </c>
      <c r="C20" s="33" t="s">
        <v>278</v>
      </c>
    </row>
    <row r="21" spans="1:3" ht="12.75">
      <c r="A21" t="s">
        <v>370</v>
      </c>
      <c r="B21" s="62">
        <v>41758</v>
      </c>
      <c r="C21" s="33" t="s">
        <v>278</v>
      </c>
    </row>
    <row r="22" spans="1:3" ht="12.75">
      <c r="A22" s="13" t="s">
        <v>371</v>
      </c>
      <c r="B22" s="62">
        <v>41758</v>
      </c>
      <c r="C22" s="33" t="s">
        <v>278</v>
      </c>
    </row>
    <row r="23" spans="1:3" ht="12.75">
      <c r="A23" t="s">
        <v>326</v>
      </c>
      <c r="B23" s="62">
        <v>41628</v>
      </c>
      <c r="C23" s="33" t="s">
        <v>278</v>
      </c>
    </row>
    <row r="24" spans="1:3" ht="12.75">
      <c r="A24" s="13" t="s">
        <v>329</v>
      </c>
      <c r="B24" s="62">
        <v>41628</v>
      </c>
      <c r="C24" s="33" t="s">
        <v>278</v>
      </c>
    </row>
    <row r="25" spans="1:3" ht="12.75">
      <c r="A25" s="13" t="s">
        <v>367</v>
      </c>
      <c r="B25" s="62">
        <v>41628</v>
      </c>
      <c r="C25" s="33" t="s">
        <v>278</v>
      </c>
    </row>
    <row r="26" spans="1:3" ht="12.75">
      <c r="A26" t="s">
        <v>283</v>
      </c>
      <c r="B26" s="62">
        <v>41520</v>
      </c>
      <c r="C26" s="33" t="s">
        <v>278</v>
      </c>
    </row>
    <row r="27" spans="1:3" ht="12.75">
      <c r="A27" t="s">
        <v>284</v>
      </c>
      <c r="B27" s="62">
        <v>41325</v>
      </c>
      <c r="C27" s="33" t="s">
        <v>278</v>
      </c>
    </row>
    <row r="28" spans="1:3" ht="12.75">
      <c r="A28" t="s">
        <v>282</v>
      </c>
      <c r="B28" s="62">
        <v>41276</v>
      </c>
      <c r="C28" s="33" t="s">
        <v>278</v>
      </c>
    </row>
    <row r="29" spans="1:3" ht="12.75">
      <c r="A29" t="s">
        <v>281</v>
      </c>
      <c r="B29" s="62">
        <v>41133</v>
      </c>
      <c r="C29" s="33" t="s">
        <v>278</v>
      </c>
    </row>
    <row r="30" spans="1:3" ht="12.75">
      <c r="A30" t="s">
        <v>280</v>
      </c>
      <c r="B30" s="62">
        <v>41133</v>
      </c>
      <c r="C30" s="33" t="s">
        <v>278</v>
      </c>
    </row>
  </sheetData>
  <sheetProtection/>
  <autoFilter ref="A2:C2">
    <sortState ref="A3:C30">
      <sortCondition descending="1" sortBy="value" ref="B3:B30"/>
    </sortState>
  </autoFilter>
  <printOptions/>
  <pageMargins left="0.75" right="0.75" top="1" bottom="1" header="0.5" footer="0.5"/>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VOLTAGE SCHEDULE FOR 1997</dc:title>
  <dc:subject>VOLTAGE SCHEDULE</dc:subject>
  <dc:creator>R B SPENCE</dc:creator>
  <cp:keywords>KV, VOLTAGE, SCHEDULE</cp:keywords>
  <dc:description/>
  <cp:lastModifiedBy>JXW6840</cp:lastModifiedBy>
  <cp:lastPrinted>2015-06-05T14:53:25Z</cp:lastPrinted>
  <dcterms:created xsi:type="dcterms:W3CDTF">1999-02-22T17:59:26Z</dcterms:created>
  <dcterms:modified xsi:type="dcterms:W3CDTF">2022-01-19T16:27:53Z</dcterms:modified>
  <cp:category/>
  <cp:version/>
  <cp:contentType/>
  <cp:contentStatus/>
</cp:coreProperties>
</file>